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vision 2 Plos Genetics\Files to be submitted 06-06-2021\"/>
    </mc:Choice>
  </mc:AlternateContent>
  <bookViews>
    <workbookView xWindow="0" yWindow="0" windowWidth="11256" windowHeight="8916" activeTab="7"/>
  </bookViews>
  <sheets>
    <sheet name="Fig.1" sheetId="2" r:id="rId1"/>
    <sheet name="Fig.2" sheetId="11" r:id="rId2"/>
    <sheet name="Fig.1 vs  Fig. 2+Fig.S3 " sheetId="3" r:id="rId3"/>
    <sheet name="Fig. 3" sheetId="5" r:id="rId4"/>
    <sheet name="Fig. 2A vs Fig. 3" sheetId="4" r:id="rId5"/>
    <sheet name="Fig.4" sheetId="6" r:id="rId6"/>
    <sheet name="Fig.5" sheetId="7" r:id="rId7"/>
    <sheet name="Fig.6" sheetId="25" r:id="rId8"/>
    <sheet name="Fig. 7" sheetId="9" r:id="rId9"/>
    <sheet name="Fig. 8" sheetId="10" r:id="rId10"/>
    <sheet name="Fig. S2" sheetId="12" r:id="rId11"/>
    <sheet name="Fig. S3" sheetId="13" r:id="rId12"/>
    <sheet name="Fig. S4" sheetId="23" r:id="rId13"/>
    <sheet name="S4 comparision" sheetId="22" r:id="rId14"/>
    <sheet name="Fig. S5" sheetId="21" r:id="rId15"/>
    <sheet name="Fig. S6" sheetId="20" r:id="rId16"/>
    <sheet name="Fig. 4 vs Fig. S6" sheetId="19" r:id="rId17"/>
    <sheet name="Fig. S7" sheetId="18" r:id="rId18"/>
    <sheet name="Fig. 4 vs Fig. S7" sheetId="17" r:id="rId19"/>
    <sheet name="Fig. S8" sheetId="16" r:id="rId20"/>
    <sheet name="Fig. 4-S6-S7 vs Fig. S8" sheetId="15" r:id="rId21"/>
    <sheet name="Fig. S9" sheetId="14" r:id="rId2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7" i="25" l="1"/>
  <c r="I38" i="25"/>
  <c r="G39" i="25"/>
  <c r="H39" i="25"/>
  <c r="I39" i="25" s="1"/>
  <c r="O26" i="10" l="1"/>
  <c r="M26" i="10"/>
  <c r="I26" i="10"/>
  <c r="G26" i="10"/>
  <c r="G7" i="21" l="1"/>
  <c r="G8" i="21"/>
  <c r="D9" i="21"/>
  <c r="E9" i="21"/>
  <c r="G9" i="21" s="1"/>
  <c r="F9" i="21"/>
  <c r="C10" i="20"/>
  <c r="D10" i="20"/>
  <c r="E10" i="20"/>
  <c r="F10" i="20"/>
  <c r="G10" i="20"/>
  <c r="K10" i="20"/>
  <c r="L10" i="20"/>
  <c r="M10" i="20"/>
  <c r="N10" i="20"/>
  <c r="O10" i="20"/>
  <c r="O20" i="20"/>
  <c r="O21" i="20"/>
  <c r="C22" i="20"/>
  <c r="D22" i="20"/>
  <c r="E22" i="20"/>
  <c r="F22" i="20"/>
  <c r="G22" i="20"/>
  <c r="K22" i="20"/>
  <c r="L22" i="20"/>
  <c r="M22" i="20"/>
  <c r="N22" i="20"/>
  <c r="H7" i="18"/>
  <c r="P7" i="18"/>
  <c r="P9" i="18" s="1"/>
  <c r="H8" i="18"/>
  <c r="H9" i="18" s="1"/>
  <c r="P8" i="18"/>
  <c r="D9" i="18"/>
  <c r="E9" i="18"/>
  <c r="F9" i="18"/>
  <c r="G9" i="18"/>
  <c r="L9" i="18"/>
  <c r="M9" i="18"/>
  <c r="N9" i="18"/>
  <c r="O9" i="18"/>
  <c r="H18" i="18"/>
  <c r="P18" i="18"/>
  <c r="P20" i="18" s="1"/>
  <c r="H19" i="18"/>
  <c r="H20" i="18" s="1"/>
  <c r="P19" i="18"/>
  <c r="D20" i="18"/>
  <c r="E20" i="18"/>
  <c r="F20" i="18"/>
  <c r="G20" i="18"/>
  <c r="L20" i="18"/>
  <c r="M20" i="18"/>
  <c r="N20" i="18"/>
  <c r="O20" i="18"/>
  <c r="O22" i="20" l="1"/>
  <c r="O9" i="16"/>
  <c r="O11" i="16" s="1"/>
  <c r="H10" i="16"/>
  <c r="H11" i="16" s="1"/>
  <c r="O10" i="16"/>
  <c r="D11" i="16"/>
  <c r="E11" i="16"/>
  <c r="M21" i="16" s="1"/>
  <c r="F11" i="16"/>
  <c r="G11" i="16"/>
  <c r="K11" i="16"/>
  <c r="L11" i="16"/>
  <c r="G20" i="16" s="1"/>
  <c r="M11" i="16"/>
  <c r="N11" i="16"/>
  <c r="R11" i="16"/>
  <c r="S11" i="16"/>
  <c r="G21" i="16" s="1"/>
  <c r="T11" i="16"/>
  <c r="U11" i="16"/>
  <c r="V11" i="16"/>
  <c r="R20" i="16"/>
  <c r="F21" i="16"/>
  <c r="L21" i="16"/>
  <c r="M6" i="14"/>
  <c r="M7" i="14"/>
  <c r="E8" i="14"/>
  <c r="F8" i="14"/>
  <c r="G8" i="14"/>
  <c r="K8" i="14"/>
  <c r="L8" i="14"/>
  <c r="M8" i="14" s="1"/>
  <c r="G13" i="14"/>
  <c r="M13" i="14"/>
  <c r="G14" i="14"/>
  <c r="M14" i="14"/>
  <c r="M15" i="14" s="1"/>
  <c r="E15" i="14"/>
  <c r="F15" i="14"/>
  <c r="K15" i="14"/>
  <c r="L15" i="14"/>
  <c r="I11" i="13"/>
  <c r="I12" i="13"/>
  <c r="I14" i="13" s="1"/>
  <c r="I13" i="13"/>
  <c r="F14" i="13"/>
  <c r="G14" i="13"/>
  <c r="H14" i="13"/>
  <c r="D9" i="12"/>
  <c r="E9" i="12"/>
  <c r="F9" i="12"/>
  <c r="L9" i="12"/>
  <c r="M9" i="12"/>
  <c r="N9" i="12"/>
  <c r="G15" i="14" l="1"/>
  <c r="S21" i="16"/>
  <c r="S20" i="16"/>
  <c r="R21" i="16"/>
  <c r="F20" i="16"/>
  <c r="M20" i="16"/>
  <c r="L20" i="16"/>
  <c r="F5" i="11"/>
  <c r="F8" i="11" s="1"/>
  <c r="F6" i="11"/>
  <c r="F7" i="11"/>
  <c r="C8" i="11"/>
  <c r="D8" i="11"/>
  <c r="E8" i="11"/>
  <c r="F17" i="11"/>
  <c r="F18" i="11"/>
  <c r="F19" i="11"/>
  <c r="C20" i="11"/>
  <c r="D20" i="11"/>
  <c r="E20" i="11"/>
  <c r="F20" i="11" l="1"/>
  <c r="F10" i="7"/>
  <c r="G10" i="7"/>
  <c r="H10" i="7"/>
  <c r="I10" i="7"/>
  <c r="F16" i="7"/>
  <c r="G16" i="7"/>
  <c r="H16" i="7"/>
  <c r="I16" i="7"/>
  <c r="F25" i="7"/>
  <c r="G25" i="7"/>
  <c r="H25" i="7"/>
  <c r="I25" i="7"/>
  <c r="F31" i="7"/>
  <c r="G31" i="7"/>
  <c r="H31" i="7"/>
  <c r="I31" i="7"/>
  <c r="C9" i="6" l="1"/>
  <c r="D9" i="6"/>
  <c r="E9" i="6"/>
  <c r="F9" i="6"/>
  <c r="C15" i="6"/>
  <c r="D15" i="6"/>
  <c r="E15" i="6"/>
  <c r="F15" i="6"/>
  <c r="C24" i="6"/>
  <c r="D24" i="6"/>
  <c r="E24" i="6"/>
  <c r="F24" i="6"/>
  <c r="C30" i="6"/>
  <c r="D30" i="6"/>
  <c r="E30" i="6"/>
  <c r="F30" i="6"/>
  <c r="I10" i="5" l="1"/>
  <c r="I11" i="5"/>
  <c r="I12" i="5"/>
  <c r="F13" i="5"/>
  <c r="G13" i="5"/>
  <c r="H13" i="5"/>
  <c r="I13" i="5" l="1"/>
  <c r="E5" i="2"/>
  <c r="E6" i="2"/>
  <c r="E7" i="2"/>
  <c r="B8" i="2"/>
  <c r="C8" i="2"/>
  <c r="D8" i="2"/>
  <c r="E8" i="2" l="1"/>
</calcChain>
</file>

<file path=xl/sharedStrings.xml><?xml version="1.0" encoding="utf-8"?>
<sst xmlns="http://schemas.openxmlformats.org/spreadsheetml/2006/main" count="1122" uniqueCount="211">
  <si>
    <r>
      <t xml:space="preserve">P value for </t>
    </r>
    <r>
      <rPr>
        <b/>
        <i/>
        <sz val="11"/>
        <color theme="1"/>
        <rFont val="Calibri"/>
        <family val="2"/>
        <scheme val="minor"/>
      </rPr>
      <t>CEN V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</rPr>
      <t xml:space="preserve">≤ </t>
    </r>
    <r>
      <rPr>
        <b/>
        <sz val="11"/>
        <color theme="1"/>
        <rFont val="Calibri"/>
        <family val="2"/>
        <scheme val="minor"/>
      </rPr>
      <t xml:space="preserve">0.5 uM vs &gt; 0.5 uM  =  0.0029 </t>
    </r>
  </si>
  <si>
    <r>
      <t xml:space="preserve">P value for </t>
    </r>
    <r>
      <rPr>
        <b/>
        <i/>
        <sz val="11"/>
        <color theme="1"/>
        <rFont val="Calibri"/>
        <family val="2"/>
        <scheme val="minor"/>
      </rPr>
      <t xml:space="preserve">CEN </t>
    </r>
    <r>
      <rPr>
        <b/>
        <sz val="11"/>
        <color theme="1"/>
        <rFont val="Calibri"/>
        <family val="2"/>
        <scheme val="minor"/>
      </rPr>
      <t xml:space="preserve">V </t>
    </r>
    <r>
      <rPr>
        <b/>
        <sz val="11"/>
        <color theme="1"/>
        <rFont val="Calibri"/>
        <family val="2"/>
      </rPr>
      <t xml:space="preserve">≤ </t>
    </r>
    <r>
      <rPr>
        <b/>
        <sz val="11"/>
        <color theme="1"/>
        <rFont val="Calibri"/>
        <family val="2"/>
        <scheme val="minor"/>
      </rPr>
      <t xml:space="preserve">0.5 uM vs </t>
    </r>
    <r>
      <rPr>
        <b/>
        <i/>
        <sz val="11"/>
        <color theme="1"/>
        <rFont val="Calibri"/>
        <family val="2"/>
        <scheme val="minor"/>
      </rPr>
      <t>TEL V</t>
    </r>
    <r>
      <rPr>
        <b/>
        <sz val="11"/>
        <color theme="1"/>
        <rFont val="Calibri"/>
        <family val="2"/>
        <scheme val="minor"/>
      </rPr>
      <t xml:space="preserve"> (</t>
    </r>
    <r>
      <rPr>
        <b/>
        <sz val="11"/>
        <color theme="1"/>
        <rFont val="Calibri"/>
        <family val="2"/>
      </rPr>
      <t>≤</t>
    </r>
    <r>
      <rPr>
        <b/>
        <sz val="11"/>
        <color theme="1"/>
        <rFont val="Calibri"/>
        <family val="2"/>
        <scheme val="minor"/>
      </rPr>
      <t xml:space="preserve"> 0.5 uM)  =   0.0026</t>
    </r>
  </si>
  <si>
    <t>Total</t>
  </si>
  <si>
    <t>&gt; 0.5 µM</t>
  </si>
  <si>
    <r>
      <rPr>
        <b/>
        <i/>
        <sz val="11"/>
        <color theme="1"/>
        <rFont val="Calibri"/>
        <family val="2"/>
        <scheme val="minor"/>
      </rPr>
      <t>CEN V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</rPr>
      <t xml:space="preserve">≤ </t>
    </r>
    <r>
      <rPr>
        <b/>
        <sz val="11"/>
        <color theme="1"/>
        <rFont val="Calibri"/>
        <family val="2"/>
        <scheme val="minor"/>
      </rPr>
      <t>0.5 µM</t>
    </r>
  </si>
  <si>
    <r>
      <rPr>
        <b/>
        <i/>
        <sz val="11"/>
        <color theme="1"/>
        <rFont val="Calibri"/>
        <family val="2"/>
      </rPr>
      <t>TEL V</t>
    </r>
    <r>
      <rPr>
        <b/>
        <sz val="11"/>
        <color theme="1"/>
        <rFont val="Calibri"/>
        <family val="2"/>
      </rPr>
      <t xml:space="preserve"> ≤ 0.5 µM</t>
    </r>
  </si>
  <si>
    <r>
      <t xml:space="preserve"> Fig.1: Localization of pSG1-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 xml:space="preserve"> plasmid with respect to </t>
    </r>
    <r>
      <rPr>
        <b/>
        <i/>
        <sz val="11"/>
        <color theme="1"/>
        <rFont val="Arial"/>
        <family val="2"/>
      </rPr>
      <t>CEN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 xml:space="preserve">TEL V </t>
    </r>
    <r>
      <rPr>
        <b/>
        <sz val="11"/>
        <color theme="1"/>
        <rFont val="Arial"/>
        <family val="2"/>
      </rPr>
      <t>during different stages of the cell cycle</t>
    </r>
  </si>
  <si>
    <t>Yes</t>
  </si>
  <si>
    <t>Statistically significant (P &lt; 0.05)?</t>
  </si>
  <si>
    <t>NA</t>
  </si>
  <si>
    <t>One- or two-sided</t>
  </si>
  <si>
    <t>****</t>
  </si>
  <si>
    <t>P value summary</t>
  </si>
  <si>
    <t>&lt;0.0001</t>
  </si>
  <si>
    <t>P value</t>
  </si>
  <si>
    <t>Fig 2+ S3</t>
  </si>
  <si>
    <t>123.6, 2</t>
  </si>
  <si>
    <t>Chi-square, df</t>
  </si>
  <si>
    <t>Fig 1</t>
  </si>
  <si>
    <t>Chi-square</t>
  </si>
  <si>
    <t>Test</t>
  </si>
  <si>
    <r>
      <rPr>
        <b/>
        <i/>
        <sz val="11"/>
        <color theme="1"/>
        <rFont val="Calibri"/>
        <family val="2"/>
        <scheme val="minor"/>
      </rPr>
      <t>CEN V</t>
    </r>
    <r>
      <rPr>
        <b/>
        <sz val="11"/>
        <color theme="1"/>
        <rFont val="Calibri"/>
        <family val="2"/>
        <scheme val="minor"/>
      </rPr>
      <t xml:space="preserve"> ≤ 0.5 µM</t>
    </r>
  </si>
  <si>
    <r>
      <rPr>
        <b/>
        <i/>
        <sz val="11"/>
        <color theme="1"/>
        <rFont val="Calibri"/>
        <family val="2"/>
        <scheme val="minor"/>
      </rPr>
      <t>TEL V</t>
    </r>
    <r>
      <rPr>
        <b/>
        <sz val="11"/>
        <color theme="1"/>
        <rFont val="Calibri"/>
        <family val="2"/>
        <scheme val="minor"/>
      </rPr>
      <t xml:space="preserve"> ≤ 0.5 µM</t>
    </r>
  </si>
  <si>
    <t>P value and statistical significance</t>
  </si>
  <si>
    <r>
      <t>pSG1-</t>
    </r>
    <r>
      <rPr>
        <i/>
        <sz val="11"/>
        <color theme="1"/>
        <rFont val="Arial"/>
        <family val="2"/>
      </rPr>
      <t>CEN</t>
    </r>
    <r>
      <rPr>
        <sz val="11"/>
        <color theme="1"/>
        <rFont val="Arial"/>
        <family val="2"/>
      </rPr>
      <t xml:space="preserve"> localization combined from G1/S, metaphase and anaphase (Fig.1) is compared with the localization of pSG1-</t>
    </r>
    <r>
      <rPr>
        <i/>
        <sz val="11"/>
        <color theme="1"/>
        <rFont val="Arial"/>
        <family val="2"/>
      </rPr>
      <t>STB</t>
    </r>
    <r>
      <rPr>
        <sz val="11"/>
        <color theme="1"/>
        <rFont val="Arial"/>
        <family val="2"/>
      </rPr>
      <t xml:space="preserve"> from the same three stages of the cell cycle (obtained from Fig 2.A, B + Fig.S3). </t>
    </r>
  </si>
  <si>
    <r>
      <t>Fig. 1 vs [Fig. 2+ Fig.S3] : Statistical analysis between the localization patterns of pSG1-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 xml:space="preserve"> and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 plasmids </t>
    </r>
  </si>
  <si>
    <t>No</t>
  </si>
  <si>
    <t>ns</t>
  </si>
  <si>
    <t>5.418, 2</t>
  </si>
  <si>
    <t>Fig 3</t>
  </si>
  <si>
    <t>Fig 2A</t>
  </si>
  <si>
    <t>The distributions are NOT statistically significant. Note, the P value is marginally higher than the accepted limit of 0.05.</t>
  </si>
  <si>
    <r>
      <t>Fig. 2A vs Fig. 3: Statistical analysis between G1/S localization patterns of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(Fig. 2A) and pSG1-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 (Fig. 3) plasmids </t>
    </r>
  </si>
  <si>
    <r>
      <t>pSG1-</t>
    </r>
    <r>
      <rPr>
        <b/>
        <i/>
        <sz val="11"/>
        <color theme="1"/>
        <rFont val="Calibri"/>
        <family val="2"/>
        <scheme val="minor"/>
      </rPr>
      <t>ARS</t>
    </r>
  </si>
  <si>
    <r>
      <t>Fig. 3 : Localization of pSG1-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 in the nuclei of mitotic cells at the G1/S stage</t>
    </r>
  </si>
  <si>
    <t>cdc14-3</t>
  </si>
  <si>
    <t>Type IV</t>
  </si>
  <si>
    <t>Type III</t>
  </si>
  <si>
    <t>Type II</t>
  </si>
  <si>
    <t>Type I</t>
  </si>
  <si>
    <t>Two-sided</t>
  </si>
  <si>
    <t>WT</t>
  </si>
  <si>
    <t>Type II+III</t>
  </si>
  <si>
    <t>Type I + IV</t>
  </si>
  <si>
    <t>Wild Type (WT)</t>
  </si>
  <si>
    <t>Fisher's exact test</t>
  </si>
  <si>
    <t xml:space="preserve">rDNA  </t>
  </si>
  <si>
    <t>Fig. 4D</t>
  </si>
  <si>
    <t>TEL V</t>
  </si>
  <si>
    <t>Fig. 4C</t>
  </si>
  <si>
    <r>
      <t>Statistical analysis of correlated (Type I + IV) and uncorrelated (Type II + III) segregation of pSV5-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with respect to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and rDNA</t>
    </r>
  </si>
  <si>
    <r>
      <t>Fig. 4 : Segregation of pSV5-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plasmid with respect to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and rDNA</t>
    </r>
  </si>
  <si>
    <t>Gal</t>
  </si>
  <si>
    <t>ChrXII</t>
  </si>
  <si>
    <t>Chr III</t>
  </si>
  <si>
    <t>Glu</t>
  </si>
  <si>
    <t>Type II + Type IV</t>
  </si>
  <si>
    <t>Type I + Type III</t>
  </si>
  <si>
    <t>Gal Medium</t>
  </si>
  <si>
    <t xml:space="preserve">The plasmid segregation has been compared between Chr III and Chr XII when they are inactive (Gal). </t>
  </si>
  <si>
    <r>
      <t>pSV5</t>
    </r>
    <r>
      <rPr>
        <b/>
        <i/>
        <sz val="11"/>
        <color theme="1"/>
        <rFont val="Arial"/>
        <family val="2"/>
      </rPr>
      <t xml:space="preserve">-STB </t>
    </r>
    <r>
      <rPr>
        <b/>
        <sz val="11"/>
        <color theme="1"/>
        <rFont val="Arial"/>
        <family val="2"/>
      </rPr>
      <t xml:space="preserve">segregation upon Chromosome XII inactivation </t>
    </r>
  </si>
  <si>
    <t>Fig.5C</t>
  </si>
  <si>
    <t>Chr XII</t>
  </si>
  <si>
    <t>Fig. 5D</t>
  </si>
  <si>
    <r>
      <t>Statistical analysis of pSV5-</t>
    </r>
    <r>
      <rPr>
        <b/>
        <i/>
        <sz val="11"/>
        <color theme="1"/>
        <rFont val="Arial"/>
        <family val="2"/>
      </rPr>
      <t xml:space="preserve">STB </t>
    </r>
    <r>
      <rPr>
        <b/>
        <sz val="11"/>
        <color theme="1"/>
        <rFont val="Arial"/>
        <family val="2"/>
      </rPr>
      <t xml:space="preserve">segregation with respect to active or inactive Chr III or Chr XII. </t>
    </r>
  </si>
  <si>
    <r>
      <rPr>
        <b/>
        <sz val="11"/>
        <color theme="1"/>
        <rFont val="Arial"/>
        <family val="2"/>
      </rPr>
      <t xml:space="preserve"> pSV5</t>
    </r>
    <r>
      <rPr>
        <b/>
        <i/>
        <sz val="11"/>
        <color theme="1"/>
        <rFont val="Arial"/>
        <family val="2"/>
      </rPr>
      <t>-STB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Arial"/>
        <family val="2"/>
      </rPr>
      <t>segregation upon Chromosome III inactivation</t>
    </r>
    <r>
      <rPr>
        <b/>
        <sz val="11"/>
        <color theme="1"/>
        <rFont val="Calibri"/>
        <family val="2"/>
        <scheme val="minor"/>
      </rPr>
      <t xml:space="preserve"> </t>
    </r>
  </si>
  <si>
    <t>Fig. 5B</t>
  </si>
  <si>
    <t>2-micron plasmid segregation in cells missegregating either chromosome III or chromosome XII</t>
  </si>
  <si>
    <t>Fig. 5</t>
  </si>
  <si>
    <t>Ab-</t>
  </si>
  <si>
    <t>Ab+</t>
  </si>
  <si>
    <t>TUB2</t>
  </si>
  <si>
    <t>CEN</t>
  </si>
  <si>
    <t>STB</t>
  </si>
  <si>
    <t>No Tag Strains</t>
  </si>
  <si>
    <r>
      <t xml:space="preserve">P value WT vs </t>
    </r>
    <r>
      <rPr>
        <b/>
        <i/>
        <sz val="11"/>
        <color theme="1"/>
        <rFont val="Arial"/>
        <family val="2"/>
      </rPr>
      <t>cdc 14-3</t>
    </r>
    <r>
      <rPr>
        <b/>
        <sz val="11"/>
        <color theme="1"/>
        <rFont val="Arial"/>
        <family val="2"/>
      </rPr>
      <t xml:space="preserve"> = </t>
    </r>
  </si>
  <si>
    <t>Brn1-6HA tag strains</t>
  </si>
  <si>
    <t>Standard Error</t>
  </si>
  <si>
    <t>Mean fraction of Input</t>
  </si>
  <si>
    <t>Cir+ ChIP</t>
  </si>
  <si>
    <t>Fig. 7B</t>
  </si>
  <si>
    <t>No Tag</t>
  </si>
  <si>
    <t>Vector only</t>
  </si>
  <si>
    <t>Rep1 + Rep2</t>
  </si>
  <si>
    <t>Rep2</t>
  </si>
  <si>
    <t>Rep1</t>
  </si>
  <si>
    <t>CEN3</t>
  </si>
  <si>
    <t>Cir0 ChIP</t>
  </si>
  <si>
    <r>
      <t xml:space="preserve">Fig. 8. Brn1 depends on Rep1-Rep2 complex for its association with 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>.</t>
    </r>
  </si>
  <si>
    <r>
      <t>pSG1-</t>
    </r>
    <r>
      <rPr>
        <b/>
        <i/>
        <sz val="11"/>
        <color theme="1"/>
        <rFont val="Calibri"/>
        <family val="2"/>
        <scheme val="minor"/>
      </rPr>
      <t>STB</t>
    </r>
  </si>
  <si>
    <r>
      <t>Fig. 2D : Localization of pSG1-</t>
    </r>
    <r>
      <rPr>
        <b/>
        <i/>
        <sz val="11"/>
        <color theme="1"/>
        <rFont val="Arial"/>
        <family val="2"/>
      </rPr>
      <t xml:space="preserve">STB </t>
    </r>
    <r>
      <rPr>
        <b/>
        <sz val="11"/>
        <color theme="1"/>
        <rFont val="Arial"/>
        <family val="2"/>
      </rPr>
      <t xml:space="preserve">plasmid with respect to </t>
    </r>
    <r>
      <rPr>
        <b/>
        <i/>
        <sz val="11"/>
        <color theme="1"/>
        <rFont val="Arial"/>
        <family val="2"/>
      </rPr>
      <t>CEN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during metaphase stage of the cell cycle</t>
    </r>
  </si>
  <si>
    <r>
      <t>Fig. 2B : Localization of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plasmid with respect to </t>
    </r>
    <r>
      <rPr>
        <b/>
        <i/>
        <sz val="11"/>
        <color theme="1"/>
        <rFont val="Arial"/>
        <family val="2"/>
      </rPr>
      <t>CEN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during G1/S stage of the cell cycle</t>
    </r>
  </si>
  <si>
    <t>CEN V</t>
  </si>
  <si>
    <t>Total Cells</t>
  </si>
  <si>
    <t>≤ 0.5 µM</t>
  </si>
  <si>
    <t>Distances relative to SPB</t>
  </si>
  <si>
    <t>mitotic cell cycle.</t>
  </si>
  <si>
    <r>
      <t>Fig. S2. The localization patterns of SPB,</t>
    </r>
    <r>
      <rPr>
        <b/>
        <i/>
        <sz val="11"/>
        <color theme="1"/>
        <rFont val="Arial"/>
        <family val="2"/>
      </rPr>
      <t xml:space="preserve"> CEN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during different stages of the</t>
    </r>
  </si>
  <si>
    <r>
      <t>Fig. S3 : Localization of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plasmid with respect to </t>
    </r>
    <r>
      <rPr>
        <b/>
        <i/>
        <sz val="11"/>
        <color theme="1"/>
        <rFont val="Arial"/>
        <family val="2"/>
      </rPr>
      <t>CEN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during  anaphase stage of the cell cycle</t>
    </r>
  </si>
  <si>
    <t>Galactose (Gal)</t>
  </si>
  <si>
    <t>Glucose (Glu)</t>
  </si>
  <si>
    <t>Missegregation</t>
  </si>
  <si>
    <t>Equal Segregation</t>
  </si>
  <si>
    <t>Fig. S9: Segregation of Chr III and Chr XII under Glucose (Glu ) and Galactose (Gal) conditions</t>
  </si>
  <si>
    <t>6.721, 3</t>
  </si>
  <si>
    <r>
      <rPr>
        <b/>
        <sz val="11"/>
        <color theme="1"/>
        <rFont val="Calibri"/>
        <family val="2"/>
        <scheme val="minor"/>
      </rPr>
      <t>pSG1</t>
    </r>
    <r>
      <rPr>
        <b/>
        <i/>
        <sz val="11"/>
        <color theme="1"/>
        <rFont val="Calibri"/>
        <family val="2"/>
        <scheme val="minor"/>
      </rPr>
      <t>-CEN</t>
    </r>
  </si>
  <si>
    <r>
      <rPr>
        <b/>
        <sz val="11"/>
        <color theme="1"/>
        <rFont val="Calibri"/>
        <family val="2"/>
        <scheme val="minor"/>
      </rPr>
      <t> pSV7</t>
    </r>
    <r>
      <rPr>
        <b/>
        <i/>
        <sz val="11"/>
        <color theme="1"/>
        <rFont val="Calibri"/>
        <family val="2"/>
        <scheme val="minor"/>
      </rPr>
      <t>-CEN</t>
    </r>
  </si>
  <si>
    <r>
      <t>pSV7</t>
    </r>
    <r>
      <rPr>
        <b/>
        <i/>
        <sz val="11"/>
        <color theme="1"/>
        <rFont val="Arial"/>
        <family val="2"/>
      </rPr>
      <t>-CEN</t>
    </r>
    <r>
      <rPr>
        <b/>
        <sz val="11"/>
        <color theme="1"/>
        <rFont val="Arial"/>
        <family val="2"/>
      </rPr>
      <t xml:space="preserve"> segregation Types I-IV (with rDNA, Nop1) from Fig. S7 at </t>
    </r>
    <r>
      <rPr>
        <b/>
        <i/>
        <sz val="11"/>
        <color theme="1"/>
        <rFont val="Arial"/>
        <family val="2"/>
      </rPr>
      <t>cdc14</t>
    </r>
    <r>
      <rPr>
        <b/>
        <sz val="11"/>
        <color theme="1"/>
        <rFont val="Arial"/>
        <family val="2"/>
      </rPr>
      <t xml:space="preserve"> mutant compared with pSG1</t>
    </r>
    <r>
      <rPr>
        <b/>
        <i/>
        <sz val="11"/>
        <color theme="1"/>
        <rFont val="Arial"/>
        <family val="2"/>
      </rPr>
      <t>-CEN</t>
    </r>
    <r>
      <rPr>
        <b/>
        <sz val="11"/>
        <color theme="1"/>
        <rFont val="Arial"/>
        <family val="2"/>
      </rPr>
      <t xml:space="preserve"> segregation types I-IV (with rDNA, Nop1) in </t>
    </r>
    <r>
      <rPr>
        <b/>
        <i/>
        <sz val="11"/>
        <color theme="1"/>
        <rFont val="Arial"/>
        <family val="2"/>
      </rPr>
      <t>cdc14</t>
    </r>
    <r>
      <rPr>
        <b/>
        <sz val="11"/>
        <color theme="1"/>
        <rFont val="Arial"/>
        <family val="2"/>
      </rPr>
      <t xml:space="preserve"> mutant from Fig. S8.</t>
    </r>
  </si>
  <si>
    <r>
      <rPr>
        <b/>
        <sz val="11"/>
        <color theme="1"/>
        <rFont val="Arial"/>
        <family val="2"/>
      </rPr>
      <t>pSV7</t>
    </r>
    <r>
      <rPr>
        <b/>
        <i/>
        <sz val="11"/>
        <color theme="1"/>
        <rFont val="Arial"/>
        <family val="2"/>
      </rPr>
      <t xml:space="preserve">-CEN vs </t>
    </r>
    <r>
      <rPr>
        <b/>
        <sz val="11"/>
        <color theme="1"/>
        <rFont val="Arial"/>
        <family val="2"/>
      </rPr>
      <t>pSG1</t>
    </r>
    <r>
      <rPr>
        <b/>
        <i/>
        <sz val="11"/>
        <color theme="1"/>
        <rFont val="Arial"/>
        <family val="2"/>
      </rPr>
      <t>-CEN</t>
    </r>
  </si>
  <si>
    <t>5.140, 3</t>
  </si>
  <si>
    <r>
      <rPr>
        <b/>
        <sz val="11"/>
        <color theme="1"/>
        <rFont val="Calibri"/>
        <family val="2"/>
        <scheme val="minor"/>
      </rPr>
      <t>pSG1</t>
    </r>
    <r>
      <rPr>
        <b/>
        <i/>
        <sz val="11"/>
        <color theme="1"/>
        <rFont val="Calibri"/>
        <family val="2"/>
        <scheme val="minor"/>
      </rPr>
      <t>-ARS</t>
    </r>
  </si>
  <si>
    <r>
      <rPr>
        <b/>
        <sz val="11"/>
        <color theme="1"/>
        <rFont val="Calibri"/>
        <family val="2"/>
        <scheme val="minor"/>
      </rPr>
      <t>pSV6</t>
    </r>
    <r>
      <rPr>
        <b/>
        <i/>
        <sz val="11"/>
        <color theme="1"/>
        <rFont val="Calibri"/>
        <family val="2"/>
        <scheme val="minor"/>
      </rPr>
      <t>-ARS</t>
    </r>
  </si>
  <si>
    <r>
      <rPr>
        <b/>
        <i/>
        <sz val="11"/>
        <color theme="1"/>
        <rFont val="Arial"/>
        <family val="2"/>
      </rPr>
      <t>pSV6-ARS</t>
    </r>
    <r>
      <rPr>
        <b/>
        <sz val="11"/>
        <color theme="1"/>
        <rFont val="Arial"/>
        <family val="2"/>
      </rPr>
      <t xml:space="preserve"> segregation Types I-IV (with rDNA, Nop1) from Fig. S6 at </t>
    </r>
    <r>
      <rPr>
        <b/>
        <i/>
        <sz val="11"/>
        <color theme="1"/>
        <rFont val="Arial"/>
        <family val="2"/>
      </rPr>
      <t>cdc14</t>
    </r>
    <r>
      <rPr>
        <b/>
        <sz val="11"/>
        <color theme="1"/>
        <rFont val="Arial"/>
        <family val="2"/>
      </rPr>
      <t xml:space="preserve"> mutant compared with pSG1</t>
    </r>
    <r>
      <rPr>
        <b/>
        <i/>
        <sz val="11"/>
        <color theme="1"/>
        <rFont val="Arial"/>
        <family val="2"/>
      </rPr>
      <t>-ARS</t>
    </r>
    <r>
      <rPr>
        <b/>
        <sz val="11"/>
        <color theme="1"/>
        <rFont val="Arial"/>
        <family val="2"/>
      </rPr>
      <t xml:space="preserve"> segregation types I-IV (with rDNA, Nop1) in </t>
    </r>
    <r>
      <rPr>
        <b/>
        <i/>
        <sz val="11"/>
        <color theme="1"/>
        <rFont val="Arial"/>
        <family val="2"/>
      </rPr>
      <t xml:space="preserve">cdc14 </t>
    </r>
    <r>
      <rPr>
        <b/>
        <sz val="11"/>
        <color theme="1"/>
        <rFont val="Arial"/>
        <family val="2"/>
      </rPr>
      <t>mutan</t>
    </r>
    <r>
      <rPr>
        <b/>
        <i/>
        <sz val="11"/>
        <color theme="1"/>
        <rFont val="Arial"/>
        <family val="2"/>
      </rPr>
      <t>t</t>
    </r>
    <r>
      <rPr>
        <b/>
        <sz val="11"/>
        <color theme="1"/>
        <rFont val="Arial"/>
        <family val="2"/>
      </rPr>
      <t xml:space="preserve"> from Fig. S8.</t>
    </r>
  </si>
  <si>
    <r>
      <rPr>
        <b/>
        <sz val="11"/>
        <color theme="1"/>
        <rFont val="Arial"/>
        <family val="2"/>
      </rPr>
      <t>pSV6</t>
    </r>
    <r>
      <rPr>
        <b/>
        <i/>
        <sz val="11"/>
        <color theme="1"/>
        <rFont val="Arial"/>
        <family val="2"/>
      </rPr>
      <t xml:space="preserve">-ARS </t>
    </r>
    <r>
      <rPr>
        <b/>
        <sz val="11"/>
        <color theme="1"/>
        <rFont val="Arial"/>
        <family val="2"/>
      </rPr>
      <t>vs pSG1</t>
    </r>
    <r>
      <rPr>
        <b/>
        <i/>
        <sz val="11"/>
        <color theme="1"/>
        <rFont val="Arial"/>
        <family val="2"/>
      </rPr>
      <t>-ARS</t>
    </r>
  </si>
  <si>
    <t>5.561, 3</t>
  </si>
  <si>
    <r>
      <rPr>
        <b/>
        <sz val="11"/>
        <color theme="1"/>
        <rFont val="Calibri"/>
        <family val="2"/>
        <scheme val="minor"/>
      </rPr>
      <t>pSG1</t>
    </r>
    <r>
      <rPr>
        <b/>
        <i/>
        <sz val="11"/>
        <color theme="1"/>
        <rFont val="Calibri"/>
        <family val="2"/>
        <scheme val="minor"/>
      </rPr>
      <t>-STB</t>
    </r>
  </si>
  <si>
    <r>
      <rPr>
        <b/>
        <sz val="11"/>
        <color theme="1"/>
        <rFont val="Calibri"/>
        <family val="2"/>
        <scheme val="minor"/>
      </rPr>
      <t>pSV5</t>
    </r>
    <r>
      <rPr>
        <b/>
        <i/>
        <sz val="11"/>
        <color theme="1"/>
        <rFont val="Calibri"/>
        <family val="2"/>
        <scheme val="minor"/>
      </rPr>
      <t>-STB</t>
    </r>
  </si>
  <si>
    <r>
      <t>pSV5</t>
    </r>
    <r>
      <rPr>
        <b/>
        <i/>
        <sz val="11"/>
        <color theme="1"/>
        <rFont val="Arial"/>
        <family val="2"/>
      </rPr>
      <t>-STB</t>
    </r>
    <r>
      <rPr>
        <b/>
        <sz val="11"/>
        <color theme="1"/>
        <rFont val="Arial"/>
        <family val="2"/>
      </rPr>
      <t xml:space="preserve"> segregation Types I-IV (with rDNA, Nop1) from Fig. 4 at </t>
    </r>
    <r>
      <rPr>
        <b/>
        <i/>
        <sz val="11"/>
        <color theme="1"/>
        <rFont val="Arial"/>
        <family val="2"/>
      </rPr>
      <t>cdc14</t>
    </r>
    <r>
      <rPr>
        <b/>
        <sz val="11"/>
        <color theme="1"/>
        <rFont val="Arial"/>
        <family val="2"/>
      </rPr>
      <t xml:space="preserve"> mutant compared with pSG1</t>
    </r>
    <r>
      <rPr>
        <b/>
        <i/>
        <sz val="11"/>
        <color theme="1"/>
        <rFont val="Arial"/>
        <family val="2"/>
      </rPr>
      <t>-STB</t>
    </r>
    <r>
      <rPr>
        <b/>
        <sz val="11"/>
        <color theme="1"/>
        <rFont val="Arial"/>
        <family val="2"/>
      </rPr>
      <t xml:space="preserve"> segregation types I-IV (with rDNA, Nop1) in </t>
    </r>
    <r>
      <rPr>
        <b/>
        <i/>
        <sz val="11"/>
        <color theme="1"/>
        <rFont val="Arial"/>
        <family val="2"/>
      </rPr>
      <t>cdc14</t>
    </r>
    <r>
      <rPr>
        <b/>
        <sz val="11"/>
        <color theme="1"/>
        <rFont val="Arial"/>
        <family val="2"/>
      </rPr>
      <t xml:space="preserve"> mutant  from Fig. S8.</t>
    </r>
  </si>
  <si>
    <r>
      <t>pSV5-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vs pSG1-</t>
    </r>
    <r>
      <rPr>
        <b/>
        <i/>
        <sz val="11"/>
        <color theme="1"/>
        <rFont val="Arial"/>
        <family val="2"/>
      </rPr>
      <t>STB</t>
    </r>
  </si>
  <si>
    <t> </t>
  </si>
  <si>
    <t>61.48, 2</t>
  </si>
  <si>
    <t>ARS</t>
  </si>
  <si>
    <t>Type II + Type III</t>
  </si>
  <si>
    <t>Type I + Type IV</t>
  </si>
  <si>
    <r>
      <t>pSG1-</t>
    </r>
    <r>
      <rPr>
        <b/>
        <i/>
        <sz val="11"/>
        <color theme="1"/>
        <rFont val="Calibri"/>
        <family val="2"/>
        <scheme val="minor"/>
      </rPr>
      <t>STB</t>
    </r>
    <r>
      <rPr>
        <b/>
        <sz val="11"/>
        <color theme="1"/>
        <rFont val="Calibri"/>
        <family val="2"/>
        <scheme val="minor"/>
      </rPr>
      <t xml:space="preserve"> vs pSG1-</t>
    </r>
    <r>
      <rPr>
        <b/>
        <i/>
        <sz val="11"/>
        <color theme="1"/>
        <rFont val="Calibri"/>
        <family val="2"/>
        <scheme val="minor"/>
      </rPr>
      <t>ARS</t>
    </r>
    <r>
      <rPr>
        <b/>
        <sz val="11"/>
        <color theme="1"/>
        <rFont val="Calibri"/>
        <family val="2"/>
        <scheme val="minor"/>
      </rPr>
      <t xml:space="preserve"> vs pSG1-</t>
    </r>
    <r>
      <rPr>
        <b/>
        <i/>
        <sz val="11"/>
        <color theme="1"/>
        <rFont val="Calibri"/>
        <family val="2"/>
        <scheme val="minor"/>
      </rPr>
      <t>CEN</t>
    </r>
  </si>
  <si>
    <r>
      <t xml:space="preserve"> </t>
    </r>
    <r>
      <rPr>
        <b/>
        <i/>
        <sz val="11"/>
        <color theme="1"/>
        <rFont val="Calibri"/>
        <family val="2"/>
        <scheme val="minor"/>
      </rPr>
      <t>STB</t>
    </r>
    <r>
      <rPr>
        <b/>
        <sz val="11"/>
        <color theme="1"/>
        <rFont val="Calibri"/>
        <family val="2"/>
        <scheme val="minor"/>
      </rPr>
      <t xml:space="preserve"> vs </t>
    </r>
    <r>
      <rPr>
        <b/>
        <i/>
        <sz val="11"/>
        <color theme="1"/>
        <rFont val="Calibri"/>
        <family val="2"/>
        <scheme val="minor"/>
      </rPr>
      <t>ARS</t>
    </r>
    <r>
      <rPr>
        <b/>
        <sz val="11"/>
        <color theme="1"/>
        <rFont val="Calibri"/>
        <family val="2"/>
        <scheme val="minor"/>
      </rPr>
      <t xml:space="preserve"> vs CEN</t>
    </r>
  </si>
  <si>
    <r>
      <rPr>
        <b/>
        <sz val="11"/>
        <color theme="1"/>
        <rFont val="Arial"/>
        <family val="2"/>
      </rPr>
      <t>pSG1-</t>
    </r>
    <r>
      <rPr>
        <b/>
        <i/>
        <sz val="11"/>
        <color theme="1"/>
        <rFont val="Arial"/>
        <family val="2"/>
      </rPr>
      <t xml:space="preserve">CEN </t>
    </r>
    <r>
      <rPr>
        <b/>
        <sz val="11"/>
        <color theme="1"/>
        <rFont val="Arial"/>
        <family val="2"/>
      </rPr>
      <t>vs pSG1-</t>
    </r>
    <r>
      <rPr>
        <b/>
        <i/>
        <sz val="11"/>
        <color theme="1"/>
        <rFont val="Arial"/>
        <family val="2"/>
      </rPr>
      <t>ARS</t>
    </r>
  </si>
  <si>
    <r>
      <rPr>
        <b/>
        <sz val="11"/>
        <color theme="1"/>
        <rFont val="Arial"/>
        <family val="2"/>
      </rPr>
      <t>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vs pSG1-</t>
    </r>
    <r>
      <rPr>
        <b/>
        <i/>
        <sz val="11"/>
        <color theme="1"/>
        <rFont val="Arial"/>
        <family val="2"/>
      </rPr>
      <t>CEN</t>
    </r>
  </si>
  <si>
    <r>
      <t>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vs pSG1-</t>
    </r>
    <r>
      <rPr>
        <b/>
        <i/>
        <sz val="11"/>
        <color theme="1"/>
        <rFont val="Arial"/>
        <family val="2"/>
      </rPr>
      <t>ARS</t>
    </r>
  </si>
  <si>
    <r>
      <t>Statistical analysis between segregation of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vs pSG1-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>,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vs pSG1-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 xml:space="preserve"> and pSG1-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 xml:space="preserve"> vs pSG1-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 with respect to rDNA ( Nop1) in </t>
    </r>
    <r>
      <rPr>
        <b/>
        <i/>
        <sz val="11"/>
        <color theme="1"/>
        <rFont val="Arial"/>
        <family val="2"/>
      </rPr>
      <t>cdc14-3</t>
    </r>
    <r>
      <rPr>
        <b/>
        <sz val="11"/>
        <color theme="1"/>
        <rFont val="Arial"/>
        <family val="2"/>
      </rPr>
      <t xml:space="preserve"> mutant.</t>
    </r>
  </si>
  <si>
    <t>cdc 14-3</t>
  </si>
  <si>
    <t xml:space="preserve">Fig. S8. Segregation of single copy reporter plasmids (pSG1-STB, pSG1-CEN, and pSG1-ARS) with respect to Nop1 under Cdc14 inactivation. </t>
  </si>
  <si>
    <t>rDNA</t>
  </si>
  <si>
    <r>
      <t>pSV7-</t>
    </r>
    <r>
      <rPr>
        <b/>
        <i/>
        <sz val="11"/>
        <color theme="1"/>
        <rFont val="Arial"/>
        <family val="2"/>
      </rPr>
      <t>CEN</t>
    </r>
  </si>
  <si>
    <r>
      <rPr>
        <b/>
        <sz val="11"/>
        <color theme="1"/>
        <rFont val="Arial"/>
        <family val="2"/>
      </rPr>
      <t>pSV5-</t>
    </r>
    <r>
      <rPr>
        <b/>
        <i/>
        <sz val="11"/>
        <color theme="1"/>
        <rFont val="Arial"/>
        <family val="2"/>
      </rPr>
      <t>STB</t>
    </r>
  </si>
  <si>
    <r>
      <t xml:space="preserve">Correlated (Type I + Type IV) and uncorrelated (Type II + Type III) plasmid segregations within Fig. 4 and Fig. S7 are compared as per the table below for both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and rDNA.  The segregations are not significantly different for pSV5-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but for pSV7-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>.</t>
    </r>
  </si>
  <si>
    <r>
      <rPr>
        <b/>
        <sz val="11"/>
        <color theme="1"/>
        <rFont val="Arial"/>
        <family val="2"/>
      </rPr>
      <t>Statistical analysis of the segregation of pSV5-</t>
    </r>
    <r>
      <rPr>
        <b/>
        <i/>
        <sz val="11"/>
        <color theme="1"/>
        <rFont val="Arial"/>
        <family val="2"/>
      </rPr>
      <t xml:space="preserve">STB </t>
    </r>
    <r>
      <rPr>
        <b/>
        <sz val="11"/>
        <color theme="1"/>
        <rFont val="Arial"/>
        <family val="2"/>
      </rPr>
      <t>(Fig. 4) and pSV7-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 xml:space="preserve"> (Fig. S7) between the wild type and </t>
    </r>
    <r>
      <rPr>
        <b/>
        <i/>
        <sz val="11"/>
        <color theme="1"/>
        <rFont val="Arial"/>
        <family val="2"/>
      </rPr>
      <t>cdc14-3</t>
    </r>
    <r>
      <rPr>
        <b/>
        <sz val="11"/>
        <color theme="1"/>
        <rFont val="Arial"/>
        <family val="2"/>
      </rPr>
      <t xml:space="preserve"> cells</t>
    </r>
  </si>
  <si>
    <t>Fig. S7D</t>
  </si>
  <si>
    <t>Fig. S7 C</t>
  </si>
  <si>
    <r>
      <rPr>
        <b/>
        <sz val="11"/>
        <color theme="1"/>
        <rFont val="Arial"/>
        <family val="2"/>
      </rPr>
      <t>Statistical analysis of correlated (Type I + IV) and uncorrelated (Type II + III) segregation of pSV7-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 xml:space="preserve"> with respect to </t>
    </r>
    <r>
      <rPr>
        <b/>
        <i/>
        <sz val="11"/>
        <color theme="1"/>
        <rFont val="Arial"/>
        <family val="2"/>
      </rPr>
      <t xml:space="preserve">TEL V </t>
    </r>
    <r>
      <rPr>
        <b/>
        <sz val="11"/>
        <color theme="1"/>
        <rFont val="Arial"/>
        <family val="2"/>
      </rPr>
      <t>and rDNA</t>
    </r>
  </si>
  <si>
    <t>Wild type (WT)</t>
  </si>
  <si>
    <r>
      <t>Fig. S7. pSV7-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>-plasmid segregation under Cdc14 inactivation to induce missegregation of telomeres and rDNA</t>
    </r>
  </si>
  <si>
    <t>**</t>
  </si>
  <si>
    <r>
      <t>pSV6-</t>
    </r>
    <r>
      <rPr>
        <b/>
        <i/>
        <sz val="11"/>
        <color theme="1"/>
        <rFont val="Calibri"/>
        <family val="2"/>
        <scheme val="minor"/>
      </rPr>
      <t>ARS</t>
    </r>
  </si>
  <si>
    <r>
      <t>pSV5-</t>
    </r>
    <r>
      <rPr>
        <b/>
        <i/>
        <sz val="11"/>
        <color theme="1"/>
        <rFont val="Calibri"/>
        <family val="2"/>
        <scheme val="minor"/>
      </rPr>
      <t>STB</t>
    </r>
  </si>
  <si>
    <r>
      <t xml:space="preserve">Correlated (Type I + Type IV) and uncorrelated (Type II + Type III) plasmid segregations within Fig. 4 and Fig. S6 are compared as per the table below for both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and rDNA.  The segregations are not significantly different for pSV5-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but for pSV6-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. </t>
    </r>
  </si>
  <si>
    <r>
      <t>Statistical analysis of the segregation of pSV5-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(Fig. 4) and pSV6-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 (Fig. S6) between the wild type and </t>
    </r>
    <r>
      <rPr>
        <b/>
        <i/>
        <sz val="11"/>
        <color theme="1"/>
        <rFont val="Arial"/>
        <family val="2"/>
      </rPr>
      <t>cdc14-3</t>
    </r>
    <r>
      <rPr>
        <b/>
        <sz val="11"/>
        <color theme="1"/>
        <rFont val="Arial"/>
        <family val="2"/>
      </rPr>
      <t xml:space="preserve"> cells</t>
    </r>
  </si>
  <si>
    <t>Fig. S6D</t>
  </si>
  <si>
    <t>Fig. S6 C</t>
  </si>
  <si>
    <r>
      <t>Statistical analysis of correlated (Type I + IV) and uncorrelated (Type II + III) segregation of pSV6-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 with respect to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and rDNA</t>
    </r>
  </si>
  <si>
    <t>Type 1V</t>
  </si>
  <si>
    <t xml:space="preserve">TEL V </t>
  </si>
  <si>
    <r>
      <t>Fig. S6. pSV6-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>-plasmid segregation when missegregation of telomeres or rDNA is induced by Cdc14 inactivation</t>
    </r>
  </si>
  <si>
    <t xml:space="preserve">Total </t>
  </si>
  <si>
    <t xml:space="preserve"> &gt; 0.5 µm</t>
  </si>
  <si>
    <t xml:space="preserve"> &lt; 0.5 µm</t>
  </si>
  <si>
    <r>
      <t xml:space="preserve">The spacing of </t>
    </r>
    <r>
      <rPr>
        <b/>
        <i/>
        <sz val="11"/>
        <color theme="1"/>
        <rFont val="Calibri"/>
        <family val="2"/>
        <scheme val="minor"/>
      </rPr>
      <t xml:space="preserve">TEL V </t>
    </r>
    <r>
      <rPr>
        <b/>
        <sz val="11"/>
        <color theme="1"/>
        <rFont val="Calibri"/>
        <family val="2"/>
        <scheme val="minor"/>
      </rPr>
      <t xml:space="preserve">and </t>
    </r>
    <r>
      <rPr>
        <b/>
        <i/>
        <sz val="11"/>
        <color theme="1"/>
        <rFont val="Calibri"/>
        <family val="2"/>
        <scheme val="minor"/>
      </rPr>
      <t>TEL VII</t>
    </r>
    <r>
      <rPr>
        <b/>
        <sz val="11"/>
        <color theme="1"/>
        <rFont val="Calibri"/>
        <family val="2"/>
        <scheme val="minor"/>
      </rPr>
      <t xml:space="preserve"> from each other </t>
    </r>
  </si>
  <si>
    <t>Fig. S5 B</t>
  </si>
  <si>
    <t>TEL V/TEL VII</t>
  </si>
  <si>
    <t>TEL VII</t>
  </si>
  <si>
    <r>
      <t xml:space="preserve">The location of </t>
    </r>
    <r>
      <rPr>
        <b/>
        <i/>
        <sz val="11"/>
        <color theme="1"/>
        <rFont val="Arial"/>
        <family val="2"/>
      </rPr>
      <t>pSG1-STB</t>
    </r>
    <r>
      <rPr>
        <b/>
        <sz val="11"/>
        <color theme="1"/>
        <rFont val="Arial"/>
        <family val="2"/>
      </rPr>
      <t xml:space="preserve"> was scored in the subset of cells in which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TEL VII</t>
    </r>
    <r>
      <rPr>
        <b/>
        <sz val="11"/>
        <color theme="1"/>
        <rFont val="Arial"/>
        <family val="2"/>
      </rPr>
      <t xml:space="preserve"> were clearly resolved (&gt;0.5 mm)</t>
    </r>
  </si>
  <si>
    <t>Fig. S5 A</t>
  </si>
  <si>
    <r>
      <t xml:space="preserve">Fig. S5. Simultaneous localization of </t>
    </r>
    <r>
      <rPr>
        <b/>
        <i/>
        <sz val="11"/>
        <color theme="1"/>
        <rFont val="Arial"/>
        <family val="2"/>
      </rPr>
      <t>pSG1-STB</t>
    </r>
    <r>
      <rPr>
        <b/>
        <sz val="11"/>
        <color theme="1"/>
        <rFont val="Arial"/>
        <family val="2"/>
      </rPr>
      <t xml:space="preserve"> with respect to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TEL VII</t>
    </r>
  </si>
  <si>
    <t>***</t>
  </si>
  <si>
    <t>59.66, 2</t>
  </si>
  <si>
    <t>15.16, 2</t>
  </si>
  <si>
    <t>78.17, 2</t>
  </si>
  <si>
    <t>&gt;0.5 µM</t>
  </si>
  <si>
    <t>CEN V ≤0.5 µM</t>
  </si>
  <si>
    <t>TEL V ≤0.5 µM</t>
  </si>
  <si>
    <r>
      <rPr>
        <b/>
        <i/>
        <sz val="11"/>
        <color theme="1"/>
        <rFont val="Calibri"/>
        <family val="2"/>
        <scheme val="minor"/>
      </rPr>
      <t>CEN V</t>
    </r>
    <r>
      <rPr>
        <b/>
        <sz val="11"/>
        <color theme="1"/>
        <rFont val="Calibri"/>
        <family val="2"/>
        <scheme val="minor"/>
      </rPr>
      <t xml:space="preserve"> ≤0.5 µM</t>
    </r>
  </si>
  <si>
    <r>
      <rPr>
        <b/>
        <i/>
        <sz val="11"/>
        <color theme="1"/>
        <rFont val="Calibri"/>
        <family val="2"/>
      </rPr>
      <t>TEL V</t>
    </r>
    <r>
      <rPr>
        <b/>
        <sz val="11"/>
        <color theme="1"/>
        <rFont val="Calibri"/>
        <family val="2"/>
      </rPr>
      <t xml:space="preserve"> ≤0.5 µM</t>
    </r>
  </si>
  <si>
    <r>
      <rPr>
        <b/>
        <i/>
        <sz val="11"/>
        <color theme="1"/>
        <rFont val="Calibri"/>
        <family val="2"/>
        <scheme val="minor"/>
      </rPr>
      <t>CEN</t>
    </r>
    <r>
      <rPr>
        <b/>
        <sz val="11"/>
        <color theme="1"/>
        <rFont val="Calibri"/>
        <family val="2"/>
        <scheme val="minor"/>
      </rPr>
      <t xml:space="preserve"> vs </t>
    </r>
    <r>
      <rPr>
        <b/>
        <i/>
        <sz val="11"/>
        <color theme="1"/>
        <rFont val="Calibri"/>
        <family val="2"/>
        <scheme val="minor"/>
      </rPr>
      <t>ARS</t>
    </r>
  </si>
  <si>
    <r>
      <rPr>
        <b/>
        <i/>
        <sz val="11"/>
        <color theme="1"/>
        <rFont val="Calibri"/>
        <family val="2"/>
        <scheme val="minor"/>
      </rPr>
      <t>STB</t>
    </r>
    <r>
      <rPr>
        <b/>
        <sz val="11"/>
        <color theme="1"/>
        <rFont val="Calibri"/>
        <family val="2"/>
        <scheme val="minor"/>
      </rPr>
      <t xml:space="preserve"> vs</t>
    </r>
    <r>
      <rPr>
        <b/>
        <i/>
        <sz val="11"/>
        <color theme="1"/>
        <rFont val="Calibri"/>
        <family val="2"/>
        <scheme val="minor"/>
      </rPr>
      <t xml:space="preserve"> ARS</t>
    </r>
  </si>
  <si>
    <r>
      <rPr>
        <b/>
        <i/>
        <sz val="11"/>
        <color theme="1"/>
        <rFont val="Calibri"/>
        <family val="2"/>
        <scheme val="minor"/>
      </rPr>
      <t>STB</t>
    </r>
    <r>
      <rPr>
        <b/>
        <sz val="11"/>
        <color theme="1"/>
        <rFont val="Calibri"/>
        <family val="2"/>
        <scheme val="minor"/>
      </rPr>
      <t xml:space="preserve"> vs </t>
    </r>
    <r>
      <rPr>
        <b/>
        <i/>
        <sz val="11"/>
        <color theme="1"/>
        <rFont val="Calibri"/>
        <family val="2"/>
        <scheme val="minor"/>
      </rPr>
      <t>CEN</t>
    </r>
  </si>
  <si>
    <r>
      <t>The localization patterns of the plasmids are compared in the indicated pairwise combinations from data presented in Fig.S4. The distribution of all the pairs are statistically different. Note, here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 xml:space="preserve"> and pSG1-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 patterns, unlike in Fig.2A vs Fig.3, are found statistically different as distances from different stages of the cell cycle are measured here whereas Fig.2A and Fig. 3 were compared only for G1/S cells. </t>
    </r>
  </si>
  <si>
    <r>
      <t>Statistical analysis of the distances (Fig. S4) of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>, pSG1-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 and pSG1 –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 xml:space="preserve"> from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CEN V</t>
    </r>
    <r>
      <rPr>
        <b/>
        <sz val="11"/>
        <color theme="1"/>
        <rFont val="Arial"/>
        <family val="2"/>
      </rPr>
      <t xml:space="preserve"> within the 3D nuclear space </t>
    </r>
  </si>
  <si>
    <t>Distance from telomere</t>
  </si>
  <si>
    <t>Distance from centromere</t>
  </si>
  <si>
    <r>
      <t>pSG1-</t>
    </r>
    <r>
      <rPr>
        <b/>
        <i/>
        <sz val="11"/>
        <color theme="1"/>
        <rFont val="Calibri"/>
        <family val="2"/>
        <scheme val="minor"/>
      </rPr>
      <t>CEN</t>
    </r>
  </si>
  <si>
    <r>
      <t>Fig.S4 : Relative distances of pSG1-</t>
    </r>
    <r>
      <rPr>
        <b/>
        <i/>
        <sz val="11"/>
        <color theme="1"/>
        <rFont val="Arial"/>
        <family val="2"/>
      </rPr>
      <t>STB</t>
    </r>
    <r>
      <rPr>
        <b/>
        <sz val="11"/>
        <color theme="1"/>
        <rFont val="Arial"/>
        <family val="2"/>
      </rPr>
      <t>, pSG1-</t>
    </r>
    <r>
      <rPr>
        <b/>
        <i/>
        <sz val="11"/>
        <color theme="1"/>
        <rFont val="Arial"/>
        <family val="2"/>
      </rPr>
      <t>ARS</t>
    </r>
    <r>
      <rPr>
        <b/>
        <sz val="11"/>
        <color theme="1"/>
        <rFont val="Arial"/>
        <family val="2"/>
      </rPr>
      <t xml:space="preserve"> and pSG1-</t>
    </r>
    <r>
      <rPr>
        <b/>
        <i/>
        <sz val="11"/>
        <color theme="1"/>
        <rFont val="Arial"/>
        <family val="2"/>
      </rPr>
      <t>CEN</t>
    </r>
    <r>
      <rPr>
        <b/>
        <sz val="11"/>
        <color theme="1"/>
        <rFont val="Arial"/>
        <family val="2"/>
      </rPr>
      <t xml:space="preserve"> from </t>
    </r>
    <r>
      <rPr>
        <b/>
        <i/>
        <sz val="11"/>
        <color theme="1"/>
        <rFont val="Arial"/>
        <family val="2"/>
      </rPr>
      <t>CEN V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TEL V</t>
    </r>
    <r>
      <rPr>
        <b/>
        <sz val="11"/>
        <color theme="1"/>
        <rFont val="Arial"/>
        <family val="2"/>
      </rPr>
      <t xml:space="preserve"> within the 3D nuclear space</t>
    </r>
  </si>
  <si>
    <t>% loss rate</t>
  </si>
  <si>
    <t>brn1-60</t>
  </si>
  <si>
    <r>
      <rPr>
        <b/>
        <sz val="12"/>
        <color theme="1"/>
        <rFont val="Arial"/>
        <family val="2"/>
      </rPr>
      <t xml:space="preserve">Fig.6 : Missegregation of </t>
    </r>
    <r>
      <rPr>
        <b/>
        <i/>
        <sz val="12"/>
        <color theme="1"/>
        <rFont val="Arial"/>
        <family val="2"/>
      </rPr>
      <t>STB-</t>
    </r>
    <r>
      <rPr>
        <b/>
        <sz val="12"/>
        <color theme="1"/>
        <rFont val="Arial"/>
        <family val="2"/>
      </rPr>
      <t xml:space="preserve"> and</t>
    </r>
    <r>
      <rPr>
        <b/>
        <i/>
        <sz val="12"/>
        <color theme="1"/>
        <rFont val="Arial"/>
        <family val="2"/>
      </rPr>
      <t xml:space="preserve"> CEN</t>
    </r>
    <r>
      <rPr>
        <b/>
        <sz val="12"/>
        <color theme="1"/>
        <rFont val="Arial"/>
        <family val="2"/>
      </rPr>
      <t xml:space="preserve">-plasmids is increased in a condensin-defective strain relative to </t>
    </r>
    <r>
      <rPr>
        <b/>
        <i/>
        <sz val="12"/>
        <color theme="1"/>
        <rFont val="Arial"/>
        <family val="2"/>
      </rPr>
      <t>ARS</t>
    </r>
    <r>
      <rPr>
        <b/>
        <sz val="12"/>
        <color theme="1"/>
        <rFont val="Arial"/>
        <family val="2"/>
      </rPr>
      <t>-plasmids</t>
    </r>
  </si>
  <si>
    <r>
      <t>pRS422 (</t>
    </r>
    <r>
      <rPr>
        <b/>
        <i/>
        <sz val="11"/>
        <color theme="1"/>
        <rFont val="Calibri"/>
        <family val="2"/>
        <scheme val="minor"/>
      </rPr>
      <t>STB</t>
    </r>
    <r>
      <rPr>
        <b/>
        <sz val="11"/>
        <color theme="1"/>
        <rFont val="Calibri"/>
        <family val="2"/>
        <scheme val="minor"/>
      </rPr>
      <t>)</t>
    </r>
  </si>
  <si>
    <r>
      <t>pRS412 (</t>
    </r>
    <r>
      <rPr>
        <b/>
        <i/>
        <sz val="11"/>
        <color theme="1"/>
        <rFont val="Calibri"/>
        <family val="2"/>
        <scheme val="minor"/>
      </rPr>
      <t>CEN</t>
    </r>
    <r>
      <rPr>
        <b/>
        <sz val="11"/>
        <color theme="1"/>
        <rFont val="Calibri"/>
        <family val="2"/>
        <scheme val="minor"/>
      </rPr>
      <t>)</t>
    </r>
  </si>
  <si>
    <r>
      <t>YRp17 (</t>
    </r>
    <r>
      <rPr>
        <b/>
        <i/>
        <sz val="11"/>
        <color theme="1"/>
        <rFont val="Calibri"/>
        <family val="2"/>
        <scheme val="minor"/>
      </rPr>
      <t>ARS</t>
    </r>
    <r>
      <rPr>
        <b/>
        <sz val="11"/>
        <color theme="1"/>
        <rFont val="Calibri"/>
        <family val="2"/>
        <scheme val="minor"/>
      </rPr>
      <t>)</t>
    </r>
  </si>
  <si>
    <t>YCp-OP</t>
  </si>
  <si>
    <t>Equal segregation</t>
  </si>
  <si>
    <t>YEp-OP</t>
  </si>
  <si>
    <t>YRp-OP</t>
  </si>
  <si>
    <t>Data of individual experiments</t>
  </si>
  <si>
    <t>Wild Type</t>
  </si>
  <si>
    <t>Experiment1</t>
  </si>
  <si>
    <t>Experiment 2</t>
  </si>
  <si>
    <t>Experiment3</t>
  </si>
  <si>
    <t>Mean</t>
  </si>
  <si>
    <t>Standard Deviation</t>
  </si>
  <si>
    <t>Experiment2</t>
  </si>
  <si>
    <r>
      <t>Fig. 7. Brn1 binds to the partition locus (</t>
    </r>
    <r>
      <rPr>
        <b/>
        <i/>
        <sz val="14"/>
        <color theme="1"/>
        <rFont val="Arial"/>
        <family val="2"/>
      </rPr>
      <t>STB</t>
    </r>
    <r>
      <rPr>
        <b/>
        <sz val="14"/>
        <color theme="1"/>
        <rFont val="Arial"/>
        <family val="2"/>
      </rPr>
      <t>)  of 2 micron plasmid</t>
    </r>
  </si>
  <si>
    <t>Rep1+ Rep2</t>
  </si>
  <si>
    <t>Data of individual experiment</t>
  </si>
  <si>
    <r>
      <t xml:space="preserve">P value for  WT  vs  </t>
    </r>
    <r>
      <rPr>
        <b/>
        <i/>
        <sz val="11"/>
        <color theme="1"/>
        <rFont val="Calibri"/>
        <family val="2"/>
        <scheme val="minor"/>
      </rPr>
      <t xml:space="preserve">brn1-60 </t>
    </r>
    <r>
      <rPr>
        <b/>
        <sz val="11"/>
        <color theme="1"/>
        <rFont val="Calibri"/>
        <family val="2"/>
        <scheme val="minor"/>
      </rPr>
      <t xml:space="preserve"> =  </t>
    </r>
  </si>
  <si>
    <r>
      <t xml:space="preserve">Fig 6B : Segregation of </t>
    </r>
    <r>
      <rPr>
        <b/>
        <i/>
        <sz val="11"/>
        <color theme="1"/>
        <rFont val="Arial"/>
        <family val="2"/>
      </rPr>
      <t>STB-</t>
    </r>
    <r>
      <rPr>
        <b/>
        <sz val="11"/>
        <color theme="1"/>
        <rFont val="Arial"/>
        <family val="2"/>
      </rPr>
      <t xml:space="preserve">, </t>
    </r>
    <r>
      <rPr>
        <b/>
        <i/>
        <sz val="11"/>
        <color theme="1"/>
        <rFont val="Arial"/>
        <family val="2"/>
      </rPr>
      <t>CEN-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ARS-</t>
    </r>
    <r>
      <rPr>
        <b/>
        <sz val="11"/>
        <color theme="1"/>
        <rFont val="Arial"/>
        <family val="2"/>
      </rPr>
      <t xml:space="preserve">plasmids in wild type and </t>
    </r>
    <r>
      <rPr>
        <b/>
        <i/>
        <sz val="11"/>
        <color theme="1"/>
        <rFont val="Arial"/>
        <family val="2"/>
      </rPr>
      <t>brn1-60</t>
    </r>
    <r>
      <rPr>
        <b/>
        <sz val="11"/>
        <color theme="1"/>
        <rFont val="Arial"/>
        <family val="2"/>
      </rPr>
      <t xml:space="preserve"> mutant strain. </t>
    </r>
  </si>
  <si>
    <r>
      <t>Fig. 6A : Stability of</t>
    </r>
    <r>
      <rPr>
        <b/>
        <i/>
        <sz val="11"/>
        <color theme="1"/>
        <rFont val="Arial"/>
        <family val="2"/>
      </rPr>
      <t xml:space="preserve"> STB-</t>
    </r>
    <r>
      <rPr>
        <b/>
        <sz val="11"/>
        <color theme="1"/>
        <rFont val="Arial"/>
        <family val="2"/>
      </rPr>
      <t xml:space="preserve">, </t>
    </r>
    <r>
      <rPr>
        <b/>
        <i/>
        <sz val="11"/>
        <color theme="1"/>
        <rFont val="Arial"/>
        <family val="2"/>
      </rPr>
      <t>CEN-</t>
    </r>
    <r>
      <rPr>
        <b/>
        <sz val="11"/>
        <color theme="1"/>
        <rFont val="Arial"/>
        <family val="2"/>
      </rPr>
      <t xml:space="preserve"> and </t>
    </r>
    <r>
      <rPr>
        <b/>
        <i/>
        <sz val="11"/>
        <color theme="1"/>
        <rFont val="Arial"/>
        <family val="2"/>
      </rPr>
      <t>ARS-</t>
    </r>
    <r>
      <rPr>
        <b/>
        <sz val="11"/>
        <color theme="1"/>
        <rFont val="Arial"/>
        <family val="2"/>
      </rPr>
      <t xml:space="preserve">plasmids in wild type and </t>
    </r>
    <r>
      <rPr>
        <b/>
        <i/>
        <sz val="11"/>
        <color theme="1"/>
        <rFont val="Arial"/>
        <family val="2"/>
      </rPr>
      <t>brn1-60</t>
    </r>
    <r>
      <rPr>
        <b/>
        <sz val="11"/>
        <color theme="1"/>
        <rFont val="Arial"/>
        <family val="2"/>
      </rPr>
      <t xml:space="preserve"> mutant strain. </t>
    </r>
  </si>
  <si>
    <t>Student's t -test (Two Tailed)</t>
  </si>
  <si>
    <t>Student's t-test ( One-tailed )</t>
  </si>
  <si>
    <t>Student's t-test ( Two- tailed)</t>
  </si>
  <si>
    <t>Student's t-test ( Two-tailed)</t>
  </si>
  <si>
    <t>Student's t-test ( Two-tailed )</t>
  </si>
  <si>
    <t xml:space="preserve">P value for  WT  vs  brn1-60  =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</si>
</sst>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0000"/>
      <name val="Calibri (Body)"/>
    </font>
    <font>
      <b/>
      <i/>
      <sz val="11"/>
      <color theme="1"/>
      <name val="Calibri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0"/>
      <name val="Arial"/>
      <family val="2"/>
    </font>
    <font>
      <b/>
      <sz val="11"/>
      <name val="Arial"/>
      <family val="2"/>
    </font>
    <font>
      <sz val="11"/>
      <color rgb="FFFF0000"/>
      <name val="Calibri (Body)"/>
    </font>
    <font>
      <b/>
      <sz val="10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3" fillId="0" borderId="0"/>
  </cellStyleXfs>
  <cellXfs count="58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0" fontId="8" fillId="0" borderId="0" xfId="0" applyFont="1"/>
    <xf numFmtId="0" fontId="10" fillId="0" borderId="0" xfId="0" applyFont="1"/>
    <xf numFmtId="0" fontId="6" fillId="0" borderId="0" xfId="0" applyFont="1" applyAlignment="1">
      <alignment vertical="center"/>
    </xf>
    <xf numFmtId="0" fontId="11" fillId="0" borderId="0" xfId="0" applyFont="1"/>
    <xf numFmtId="0" fontId="6" fillId="0" borderId="0" xfId="0" applyFont="1"/>
    <xf numFmtId="0" fontId="6" fillId="0" borderId="0" xfId="0" applyFont="1"/>
    <xf numFmtId="0" fontId="2" fillId="0" borderId="0" xfId="0" applyFont="1"/>
    <xf numFmtId="0" fontId="12" fillId="0" borderId="0" xfId="0" applyFont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0" fillId="0" borderId="0" xfId="0" applyFont="1"/>
    <xf numFmtId="0" fontId="6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14" fillId="0" borderId="0" xfId="0" applyFont="1"/>
    <xf numFmtId="0" fontId="6" fillId="0" borderId="0" xfId="0" applyFont="1"/>
    <xf numFmtId="0" fontId="15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9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1" fillId="0" borderId="0" xfId="0" applyFont="1" applyAlignment="1">
      <alignment horizontal="center"/>
    </xf>
    <xf numFmtId="0" fontId="23" fillId="0" borderId="0" xfId="1"/>
    <xf numFmtId="0" fontId="12" fillId="0" borderId="0" xfId="1" applyFont="1"/>
    <xf numFmtId="0" fontId="12" fillId="0" borderId="0" xfId="1" applyFont="1" applyAlignment="1">
      <alignment horizontal="left"/>
    </xf>
    <xf numFmtId="0" fontId="1" fillId="0" borderId="0" xfId="1" applyFont="1"/>
    <xf numFmtId="0" fontId="2" fillId="0" borderId="0" xfId="1" applyFont="1"/>
    <xf numFmtId="0" fontId="15" fillId="0" borderId="0" xfId="1" applyFont="1" applyAlignment="1">
      <alignment horizontal="left"/>
    </xf>
    <xf numFmtId="0" fontId="23" fillId="0" borderId="0" xfId="1" applyFont="1"/>
    <xf numFmtId="0" fontId="23" fillId="0" borderId="0" xfId="1" applyAlignment="1">
      <alignment horizontal="left"/>
    </xf>
    <xf numFmtId="0" fontId="6" fillId="0" borderId="0" xfId="1" applyFont="1"/>
    <xf numFmtId="0" fontId="24" fillId="0" borderId="0" xfId="1" applyFont="1"/>
    <xf numFmtId="0" fontId="16" fillId="0" borderId="0" xfId="1" applyFont="1"/>
    <xf numFmtId="0" fontId="1" fillId="0" borderId="0" xfId="1" applyFont="1" applyAlignment="1">
      <alignment horizontal="center"/>
    </xf>
    <xf numFmtId="0" fontId="23" fillId="0" borderId="0" xfId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"/>
  <sheetViews>
    <sheetView zoomScale="106" workbookViewId="0">
      <selection activeCell="C18" sqref="C18"/>
    </sheetView>
  </sheetViews>
  <sheetFormatPr defaultColWidth="8.77734375" defaultRowHeight="14.4"/>
  <cols>
    <col min="2" max="3" width="14.33203125" customWidth="1"/>
    <col min="4" max="4" width="13.77734375" customWidth="1"/>
  </cols>
  <sheetData>
    <row r="2" spans="1:7">
      <c r="A2" s="5" t="s">
        <v>6</v>
      </c>
    </row>
    <row r="4" spans="1:7">
      <c r="B4" s="4" t="s">
        <v>5</v>
      </c>
      <c r="C4" s="3" t="s">
        <v>4</v>
      </c>
      <c r="D4" s="3" t="s">
        <v>3</v>
      </c>
    </row>
    <row r="5" spans="1:7">
      <c r="B5">
        <v>1</v>
      </c>
      <c r="C5">
        <v>27</v>
      </c>
      <c r="D5">
        <v>2</v>
      </c>
      <c r="E5">
        <f>SUM(B5:D5)</f>
        <v>30</v>
      </c>
    </row>
    <row r="6" spans="1:7">
      <c r="B6">
        <v>0</v>
      </c>
      <c r="C6">
        <v>24</v>
      </c>
      <c r="D6">
        <v>1</v>
      </c>
      <c r="E6">
        <f>SUM(B6:D6)</f>
        <v>25</v>
      </c>
    </row>
    <row r="7" spans="1:7">
      <c r="B7">
        <v>0</v>
      </c>
      <c r="C7">
        <v>23</v>
      </c>
      <c r="D7">
        <v>2</v>
      </c>
      <c r="E7">
        <f>SUM(B7:D7)</f>
        <v>25</v>
      </c>
    </row>
    <row r="8" spans="1:7">
      <c r="A8" s="1" t="s">
        <v>2</v>
      </c>
      <c r="B8">
        <f>SUM(B5:B7)</f>
        <v>1</v>
      </c>
      <c r="C8">
        <f>SUM(C5:C7)</f>
        <v>74</v>
      </c>
      <c r="D8">
        <f>SUM(D5:D7)</f>
        <v>5</v>
      </c>
      <c r="E8">
        <f>SUM(E5:E7)</f>
        <v>80</v>
      </c>
    </row>
    <row r="11" spans="1:7">
      <c r="B11" s="1" t="s">
        <v>205</v>
      </c>
    </row>
    <row r="13" spans="1:7">
      <c r="B13" s="1" t="s">
        <v>1</v>
      </c>
      <c r="G13" s="2"/>
    </row>
    <row r="15" spans="1:7">
      <c r="B15" s="1"/>
    </row>
    <row r="16" spans="1:7">
      <c r="B16" s="1" t="s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0"/>
  <sheetViews>
    <sheetView workbookViewId="0">
      <selection activeCell="G29" sqref="G29"/>
    </sheetView>
  </sheetViews>
  <sheetFormatPr defaultColWidth="8.77734375" defaultRowHeight="14.4"/>
  <cols>
    <col min="3" max="3" width="16.6640625" customWidth="1"/>
    <col min="4" max="4" width="13.109375" customWidth="1"/>
  </cols>
  <sheetData>
    <row r="2" spans="1:13">
      <c r="A2" s="17" t="s">
        <v>91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>
      <c r="A3" s="22"/>
    </row>
    <row r="4" spans="1:13">
      <c r="A4" s="1" t="s">
        <v>89</v>
      </c>
      <c r="B4" s="1"/>
      <c r="C4" s="21" t="s">
        <v>5</v>
      </c>
      <c r="D4" s="1" t="s">
        <v>21</v>
      </c>
      <c r="E4" s="1" t="s">
        <v>3</v>
      </c>
      <c r="F4" s="1" t="s">
        <v>2</v>
      </c>
    </row>
    <row r="5" spans="1:13">
      <c r="C5">
        <v>10</v>
      </c>
      <c r="D5">
        <v>5</v>
      </c>
      <c r="E5">
        <v>7</v>
      </c>
      <c r="F5">
        <f>SUM(C5:E5)</f>
        <v>22</v>
      </c>
    </row>
    <row r="6" spans="1:13">
      <c r="C6">
        <v>11</v>
      </c>
      <c r="D6">
        <v>5</v>
      </c>
      <c r="E6">
        <v>9</v>
      </c>
      <c r="F6">
        <f>SUM(C6:E6)</f>
        <v>25</v>
      </c>
    </row>
    <row r="7" spans="1:13">
      <c r="C7">
        <v>11</v>
      </c>
      <c r="D7">
        <v>6</v>
      </c>
      <c r="E7">
        <v>8</v>
      </c>
      <c r="F7">
        <f>SUM(C7:E7)</f>
        <v>25</v>
      </c>
    </row>
    <row r="8" spans="1:13">
      <c r="A8" s="1"/>
      <c r="B8" s="1" t="s">
        <v>2</v>
      </c>
      <c r="C8">
        <f>SUM(C5:C7)</f>
        <v>32</v>
      </c>
      <c r="D8">
        <f>SUM(D5:D7)</f>
        <v>16</v>
      </c>
      <c r="E8">
        <f>SUM(E5:E7)</f>
        <v>24</v>
      </c>
      <c r="F8">
        <f>SUM(F5:F7)</f>
        <v>72</v>
      </c>
    </row>
    <row r="13" spans="1:13">
      <c r="A13" s="17" t="s">
        <v>90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6" spans="1:13">
      <c r="A16" s="1" t="s">
        <v>89</v>
      </c>
      <c r="B16" s="1"/>
      <c r="C16" s="21" t="s">
        <v>5</v>
      </c>
      <c r="D16" s="1" t="s">
        <v>21</v>
      </c>
      <c r="E16" s="1" t="s">
        <v>3</v>
      </c>
      <c r="F16" s="1" t="s">
        <v>2</v>
      </c>
    </row>
    <row r="17" spans="1:6">
      <c r="C17">
        <v>10</v>
      </c>
      <c r="D17">
        <v>5</v>
      </c>
      <c r="E17">
        <v>9</v>
      </c>
      <c r="F17">
        <f>SUM(C17:E17)</f>
        <v>24</v>
      </c>
    </row>
    <row r="18" spans="1:6">
      <c r="C18">
        <v>12</v>
      </c>
      <c r="D18">
        <v>6</v>
      </c>
      <c r="E18">
        <v>9</v>
      </c>
      <c r="F18">
        <f>SUM(C18:E18)</f>
        <v>27</v>
      </c>
    </row>
    <row r="19" spans="1:6">
      <c r="C19">
        <v>14</v>
      </c>
      <c r="D19">
        <v>6</v>
      </c>
      <c r="E19">
        <v>10</v>
      </c>
      <c r="F19">
        <f>SUM(C19:E19)</f>
        <v>30</v>
      </c>
    </row>
    <row r="20" spans="1:6">
      <c r="A20" s="1"/>
      <c r="B20" s="1" t="s">
        <v>2</v>
      </c>
      <c r="C20">
        <f>SUM(C17:C19)</f>
        <v>36</v>
      </c>
      <c r="D20">
        <f>SUM(D17:D19)</f>
        <v>17</v>
      </c>
      <c r="E20">
        <f>SUM(E17:E19)</f>
        <v>28</v>
      </c>
      <c r="F20">
        <f>SUM(F17:F19)</f>
        <v>81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"/>
  <sheetViews>
    <sheetView topLeftCell="G1" workbookViewId="0">
      <selection activeCell="I28" sqref="I28"/>
    </sheetView>
  </sheetViews>
  <sheetFormatPr defaultColWidth="8.77734375" defaultRowHeight="14.4"/>
  <cols>
    <col min="6" max="6" width="12.77734375" customWidth="1"/>
    <col min="7" max="7" width="15.109375" customWidth="1"/>
    <col min="10" max="10" width="28.6640625" customWidth="1"/>
  </cols>
  <sheetData>
    <row r="2" spans="1:13">
      <c r="A2" s="5" t="s">
        <v>25</v>
      </c>
    </row>
    <row r="5" spans="1:13">
      <c r="A5" s="6" t="s">
        <v>24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9" spans="1:13">
      <c r="J9" s="1" t="s">
        <v>23</v>
      </c>
    </row>
    <row r="10" spans="1:13">
      <c r="F10" s="1" t="s">
        <v>22</v>
      </c>
      <c r="G10" s="1" t="s">
        <v>21</v>
      </c>
      <c r="H10" s="1" t="s">
        <v>3</v>
      </c>
      <c r="J10" t="s">
        <v>20</v>
      </c>
      <c r="K10" t="s">
        <v>19</v>
      </c>
    </row>
    <row r="11" spans="1:13">
      <c r="E11" s="1" t="s">
        <v>18</v>
      </c>
      <c r="F11">
        <v>1</v>
      </c>
      <c r="G11">
        <v>74</v>
      </c>
      <c r="H11">
        <v>5</v>
      </c>
      <c r="J11" t="s">
        <v>17</v>
      </c>
      <c r="K11" t="s">
        <v>16</v>
      </c>
    </row>
    <row r="12" spans="1:13">
      <c r="E12" s="1" t="s">
        <v>15</v>
      </c>
      <c r="F12">
        <v>90</v>
      </c>
      <c r="G12">
        <v>42</v>
      </c>
      <c r="H12">
        <v>72</v>
      </c>
      <c r="J12" t="s">
        <v>14</v>
      </c>
      <c r="K12" t="s">
        <v>13</v>
      </c>
    </row>
    <row r="13" spans="1:13">
      <c r="J13" t="s">
        <v>12</v>
      </c>
      <c r="K13" t="s">
        <v>11</v>
      </c>
    </row>
    <row r="14" spans="1:13">
      <c r="J14" t="s">
        <v>10</v>
      </c>
      <c r="K14" t="s">
        <v>9</v>
      </c>
    </row>
    <row r="15" spans="1:13">
      <c r="J15" t="s">
        <v>8</v>
      </c>
      <c r="K15" t="s">
        <v>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7"/>
  <sheetViews>
    <sheetView topLeftCell="B1" workbookViewId="0">
      <selection activeCell="G30" sqref="G30"/>
    </sheetView>
  </sheetViews>
  <sheetFormatPr defaultColWidth="8.77734375" defaultRowHeight="14.4"/>
  <cols>
    <col min="1" max="1" width="14.77734375" customWidth="1"/>
    <col min="6" max="6" width="17.77734375" customWidth="1"/>
    <col min="7" max="7" width="23.33203125" customWidth="1"/>
  </cols>
  <sheetData>
    <row r="2" spans="1:9">
      <c r="A2" s="52" t="s">
        <v>34</v>
      </c>
      <c r="B2" s="52"/>
      <c r="C2" s="52"/>
      <c r="D2" s="52"/>
      <c r="E2" s="52"/>
      <c r="F2" s="52"/>
      <c r="G2" s="52"/>
    </row>
    <row r="3" spans="1:9" ht="17.399999999999999">
      <c r="A3" s="9"/>
    </row>
    <row r="8" spans="1:9">
      <c r="E8" s="1" t="s">
        <v>33</v>
      </c>
    </row>
    <row r="9" spans="1:9">
      <c r="E9" s="1"/>
      <c r="F9" s="4" t="s">
        <v>5</v>
      </c>
      <c r="G9" s="3" t="s">
        <v>21</v>
      </c>
      <c r="H9" s="3" t="s">
        <v>3</v>
      </c>
      <c r="I9" s="3" t="s">
        <v>2</v>
      </c>
    </row>
    <row r="10" spans="1:9">
      <c r="F10">
        <v>6</v>
      </c>
      <c r="G10">
        <v>4</v>
      </c>
      <c r="H10">
        <v>15</v>
      </c>
      <c r="I10">
        <f>SUM(F10:H10)</f>
        <v>25</v>
      </c>
    </row>
    <row r="11" spans="1:9">
      <c r="F11">
        <v>8</v>
      </c>
      <c r="G11">
        <v>4</v>
      </c>
      <c r="H11">
        <v>10</v>
      </c>
      <c r="I11">
        <f>SUM(F11:H11)</f>
        <v>22</v>
      </c>
    </row>
    <row r="12" spans="1:9">
      <c r="F12">
        <v>6</v>
      </c>
      <c r="G12">
        <v>5</v>
      </c>
      <c r="H12">
        <v>11</v>
      </c>
      <c r="I12">
        <f>SUM(F12:H12)</f>
        <v>22</v>
      </c>
    </row>
    <row r="13" spans="1:9">
      <c r="E13" s="1" t="s">
        <v>2</v>
      </c>
      <c r="F13">
        <f>SUM(F10:F12)</f>
        <v>20</v>
      </c>
      <c r="G13">
        <f>SUM(G10:G12)</f>
        <v>13</v>
      </c>
      <c r="H13">
        <f>SUM(H10:H12)</f>
        <v>36</v>
      </c>
      <c r="I13">
        <f>SUM(F13:H13)</f>
        <v>69</v>
      </c>
    </row>
    <row r="17" spans="6:6">
      <c r="F17" s="7"/>
    </row>
  </sheetData>
  <mergeCells count="1"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opLeftCell="D1" workbookViewId="0">
      <selection activeCell="I33" sqref="I33"/>
    </sheetView>
  </sheetViews>
  <sheetFormatPr defaultColWidth="8.77734375" defaultRowHeight="14.4"/>
  <cols>
    <col min="5" max="5" width="13.109375" customWidth="1"/>
    <col min="6" max="6" width="15.6640625" customWidth="1"/>
    <col min="9" max="9" width="28.6640625" customWidth="1"/>
  </cols>
  <sheetData>
    <row r="2" spans="2:10">
      <c r="B2" s="5" t="s">
        <v>32</v>
      </c>
    </row>
    <row r="6" spans="2:10">
      <c r="B6" s="8" t="s">
        <v>31</v>
      </c>
    </row>
    <row r="10" spans="2:10">
      <c r="E10" s="1" t="s">
        <v>22</v>
      </c>
      <c r="F10" s="1" t="s">
        <v>21</v>
      </c>
      <c r="G10" s="1" t="s">
        <v>3</v>
      </c>
      <c r="I10" s="1" t="s">
        <v>23</v>
      </c>
    </row>
    <row r="11" spans="2:10">
      <c r="D11" s="1" t="s">
        <v>30</v>
      </c>
      <c r="E11">
        <v>32</v>
      </c>
      <c r="F11">
        <v>16</v>
      </c>
      <c r="G11">
        <v>24</v>
      </c>
      <c r="I11" t="s">
        <v>20</v>
      </c>
      <c r="J11" t="s">
        <v>19</v>
      </c>
    </row>
    <row r="12" spans="2:10">
      <c r="D12" s="1" t="s">
        <v>29</v>
      </c>
      <c r="E12">
        <v>20</v>
      </c>
      <c r="F12">
        <v>13</v>
      </c>
      <c r="G12">
        <v>36</v>
      </c>
      <c r="I12" t="s">
        <v>17</v>
      </c>
      <c r="J12" t="s">
        <v>28</v>
      </c>
    </row>
    <row r="13" spans="2:10">
      <c r="I13" t="s">
        <v>14</v>
      </c>
      <c r="J13">
        <v>6.6600000000000006E-2</v>
      </c>
    </row>
    <row r="14" spans="2:10">
      <c r="I14" t="s">
        <v>12</v>
      </c>
      <c r="J14" t="s">
        <v>27</v>
      </c>
    </row>
    <row r="15" spans="2:10">
      <c r="I15" t="s">
        <v>10</v>
      </c>
      <c r="J15" t="s">
        <v>9</v>
      </c>
    </row>
    <row r="16" spans="2:10">
      <c r="I16" t="s">
        <v>8</v>
      </c>
      <c r="J16" t="s">
        <v>26</v>
      </c>
    </row>
    <row r="19" spans="5:5">
      <c r="E19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0"/>
  <sheetViews>
    <sheetView topLeftCell="K10" zoomScaleNormal="100" workbookViewId="0">
      <selection activeCell="J34" sqref="J34"/>
    </sheetView>
  </sheetViews>
  <sheetFormatPr defaultColWidth="8.77734375" defaultRowHeight="14.4"/>
  <cols>
    <col min="2" max="2" width="13.6640625" customWidth="1"/>
    <col min="7" max="7" width="17.77734375" customWidth="1"/>
    <col min="13" max="13" width="14.44140625" customWidth="1"/>
    <col min="14" max="14" width="12.6640625" customWidth="1"/>
    <col min="16" max="16" width="34.77734375" customWidth="1"/>
  </cols>
  <sheetData>
    <row r="2" spans="1:17">
      <c r="A2" s="10" t="s">
        <v>51</v>
      </c>
      <c r="B2" s="10"/>
      <c r="K2" s="10" t="s">
        <v>50</v>
      </c>
    </row>
    <row r="4" spans="1:17">
      <c r="J4" s="10" t="s">
        <v>49</v>
      </c>
      <c r="K4" s="12" t="s">
        <v>48</v>
      </c>
      <c r="P4" s="1" t="s">
        <v>23</v>
      </c>
    </row>
    <row r="5" spans="1:17">
      <c r="A5" s="12" t="s">
        <v>48</v>
      </c>
      <c r="P5" t="s">
        <v>20</v>
      </c>
      <c r="Q5" t="s">
        <v>45</v>
      </c>
    </row>
    <row r="6" spans="1:17">
      <c r="A6" s="1"/>
      <c r="C6" s="1" t="s">
        <v>39</v>
      </c>
      <c r="D6" s="1" t="s">
        <v>38</v>
      </c>
      <c r="E6" s="1" t="s">
        <v>37</v>
      </c>
      <c r="F6" s="1" t="s">
        <v>36</v>
      </c>
      <c r="G6" s="1" t="s">
        <v>2</v>
      </c>
      <c r="L6" s="1"/>
      <c r="M6" s="1" t="s">
        <v>43</v>
      </c>
      <c r="N6" s="1" t="s">
        <v>42</v>
      </c>
      <c r="P6" t="s">
        <v>14</v>
      </c>
      <c r="Q6">
        <v>0.89349999999999996</v>
      </c>
    </row>
    <row r="7" spans="1:17">
      <c r="A7" s="1"/>
      <c r="B7" s="1" t="s">
        <v>44</v>
      </c>
      <c r="C7">
        <v>33</v>
      </c>
      <c r="D7">
        <v>14</v>
      </c>
      <c r="E7">
        <v>2</v>
      </c>
      <c r="F7">
        <v>4</v>
      </c>
      <c r="G7">
        <v>53</v>
      </c>
      <c r="L7" s="1" t="s">
        <v>41</v>
      </c>
      <c r="M7">
        <v>74</v>
      </c>
      <c r="N7">
        <v>30</v>
      </c>
      <c r="P7" t="s">
        <v>12</v>
      </c>
      <c r="Q7" t="s">
        <v>27</v>
      </c>
    </row>
    <row r="8" spans="1:17">
      <c r="A8" s="1"/>
      <c r="B8" s="1" t="s">
        <v>44</v>
      </c>
      <c r="C8">
        <v>35</v>
      </c>
      <c r="D8">
        <v>13</v>
      </c>
      <c r="E8">
        <v>1</v>
      </c>
      <c r="F8">
        <v>2</v>
      </c>
      <c r="G8">
        <v>51</v>
      </c>
      <c r="L8" s="12" t="s">
        <v>35</v>
      </c>
      <c r="M8">
        <v>129</v>
      </c>
      <c r="N8">
        <v>56</v>
      </c>
      <c r="P8" t="s">
        <v>10</v>
      </c>
      <c r="Q8" t="s">
        <v>40</v>
      </c>
    </row>
    <row r="9" spans="1:17">
      <c r="A9" s="1"/>
      <c r="B9" s="1" t="s">
        <v>2</v>
      </c>
      <c r="C9">
        <f>SUM(C7,C8)</f>
        <v>68</v>
      </c>
      <c r="D9">
        <f>SUM(D7,D8)</f>
        <v>27</v>
      </c>
      <c r="E9">
        <f>SUM(E7,E8)</f>
        <v>3</v>
      </c>
      <c r="F9">
        <f>SUM(F7,F8)</f>
        <v>6</v>
      </c>
      <c r="G9">
        <v>104</v>
      </c>
      <c r="P9" t="s">
        <v>8</v>
      </c>
      <c r="Q9" t="s">
        <v>26</v>
      </c>
    </row>
    <row r="10" spans="1:17">
      <c r="A10" s="1"/>
      <c r="B10" s="1"/>
    </row>
    <row r="11" spans="1:17">
      <c r="A11" s="1"/>
      <c r="B11" s="1"/>
    </row>
    <row r="12" spans="1:17">
      <c r="A12" s="1"/>
      <c r="B12" s="1"/>
      <c r="C12" s="1" t="s">
        <v>39</v>
      </c>
      <c r="D12" s="1" t="s">
        <v>38</v>
      </c>
      <c r="E12" s="1" t="s">
        <v>37</v>
      </c>
      <c r="F12" s="1" t="s">
        <v>36</v>
      </c>
      <c r="G12" s="1" t="s">
        <v>2</v>
      </c>
    </row>
    <row r="13" spans="1:17">
      <c r="A13" s="1"/>
      <c r="B13" s="12" t="s">
        <v>35</v>
      </c>
      <c r="C13">
        <v>35</v>
      </c>
      <c r="D13">
        <v>24</v>
      </c>
      <c r="E13">
        <v>5</v>
      </c>
      <c r="F13">
        <v>25</v>
      </c>
      <c r="G13">
        <v>89</v>
      </c>
    </row>
    <row r="14" spans="1:17">
      <c r="A14" s="1"/>
      <c r="B14" s="12" t="s">
        <v>35</v>
      </c>
      <c r="C14">
        <v>35</v>
      </c>
      <c r="D14">
        <v>25</v>
      </c>
      <c r="E14">
        <v>2</v>
      </c>
      <c r="F14">
        <v>34</v>
      </c>
      <c r="G14">
        <v>96</v>
      </c>
    </row>
    <row r="15" spans="1:17">
      <c r="A15" s="1"/>
      <c r="B15" s="1" t="s">
        <v>2</v>
      </c>
      <c r="C15">
        <f>SUM(C13:C14)</f>
        <v>70</v>
      </c>
      <c r="D15">
        <f>SUM(D13:D14)</f>
        <v>49</v>
      </c>
      <c r="E15">
        <f>SUM(E13:E14)</f>
        <v>7</v>
      </c>
      <c r="F15">
        <f>SUM(F13:F14)</f>
        <v>59</v>
      </c>
      <c r="G15">
        <v>185</v>
      </c>
    </row>
    <row r="16" spans="1:17">
      <c r="A16" s="1"/>
      <c r="B16" s="1"/>
    </row>
    <row r="17" spans="1:17">
      <c r="A17" s="1"/>
      <c r="B17" s="1"/>
    </row>
    <row r="18" spans="1:17">
      <c r="A18" s="1"/>
      <c r="B18" s="1"/>
    </row>
    <row r="19" spans="1:17">
      <c r="A19" s="1" t="s">
        <v>46</v>
      </c>
      <c r="B19" s="1"/>
    </row>
    <row r="20" spans="1:17">
      <c r="A20" s="1"/>
      <c r="B20" s="1"/>
      <c r="J20" s="10" t="s">
        <v>47</v>
      </c>
      <c r="K20" s="1" t="s">
        <v>46</v>
      </c>
    </row>
    <row r="21" spans="1:17">
      <c r="B21" s="1"/>
      <c r="C21" s="1" t="s">
        <v>39</v>
      </c>
      <c r="D21" s="1" t="s">
        <v>38</v>
      </c>
      <c r="E21" s="1" t="s">
        <v>37</v>
      </c>
      <c r="F21" s="1" t="s">
        <v>36</v>
      </c>
      <c r="G21" s="1" t="s">
        <v>2</v>
      </c>
      <c r="P21" s="1" t="s">
        <v>23</v>
      </c>
    </row>
    <row r="22" spans="1:17">
      <c r="B22" s="1" t="s">
        <v>44</v>
      </c>
      <c r="C22">
        <v>49</v>
      </c>
      <c r="D22">
        <v>14</v>
      </c>
      <c r="E22">
        <v>0</v>
      </c>
      <c r="F22">
        <v>6</v>
      </c>
      <c r="G22">
        <v>69</v>
      </c>
      <c r="P22" t="s">
        <v>20</v>
      </c>
      <c r="Q22" t="s">
        <v>45</v>
      </c>
    </row>
    <row r="23" spans="1:17">
      <c r="B23" s="1" t="s">
        <v>44</v>
      </c>
      <c r="C23">
        <v>46</v>
      </c>
      <c r="D23">
        <v>9</v>
      </c>
      <c r="E23">
        <v>0</v>
      </c>
      <c r="F23">
        <v>3</v>
      </c>
      <c r="G23">
        <v>58</v>
      </c>
      <c r="M23" s="1" t="s">
        <v>43</v>
      </c>
      <c r="N23" s="1" t="s">
        <v>42</v>
      </c>
      <c r="P23" t="s">
        <v>14</v>
      </c>
      <c r="Q23">
        <v>0.1996</v>
      </c>
    </row>
    <row r="24" spans="1:17">
      <c r="B24" s="1" t="s">
        <v>2</v>
      </c>
      <c r="C24">
        <f>SUM(C22,C23)</f>
        <v>95</v>
      </c>
      <c r="D24">
        <f>SUM(D22,D23)</f>
        <v>23</v>
      </c>
      <c r="E24">
        <f>SUM(E22,E23)</f>
        <v>0</v>
      </c>
      <c r="F24">
        <f>SUM(F22,F23)</f>
        <v>9</v>
      </c>
      <c r="G24">
        <v>127</v>
      </c>
      <c r="L24" s="1" t="s">
        <v>41</v>
      </c>
      <c r="M24">
        <v>104</v>
      </c>
      <c r="N24">
        <v>23</v>
      </c>
      <c r="P24" t="s">
        <v>12</v>
      </c>
      <c r="Q24" t="s">
        <v>27</v>
      </c>
    </row>
    <row r="25" spans="1:17">
      <c r="B25" s="1"/>
      <c r="L25" s="12" t="s">
        <v>35</v>
      </c>
      <c r="M25">
        <v>123</v>
      </c>
      <c r="N25">
        <v>40</v>
      </c>
      <c r="P25" t="s">
        <v>10</v>
      </c>
      <c r="Q25" t="s">
        <v>40</v>
      </c>
    </row>
    <row r="26" spans="1:17">
      <c r="B26" s="1"/>
      <c r="P26" t="s">
        <v>8</v>
      </c>
      <c r="Q26" t="s">
        <v>26</v>
      </c>
    </row>
    <row r="27" spans="1:17">
      <c r="B27" s="1"/>
      <c r="C27" s="1" t="s">
        <v>39</v>
      </c>
      <c r="D27" s="1" t="s">
        <v>38</v>
      </c>
      <c r="E27" s="1" t="s">
        <v>37</v>
      </c>
      <c r="F27" s="1" t="s">
        <v>36</v>
      </c>
      <c r="G27" s="1" t="s">
        <v>2</v>
      </c>
    </row>
    <row r="28" spans="1:17">
      <c r="B28" s="12" t="s">
        <v>35</v>
      </c>
      <c r="C28">
        <v>47</v>
      </c>
      <c r="D28">
        <v>15</v>
      </c>
      <c r="E28">
        <v>10</v>
      </c>
      <c r="F28">
        <v>28</v>
      </c>
      <c r="G28">
        <v>100</v>
      </c>
    </row>
    <row r="29" spans="1:17">
      <c r="B29" s="12" t="s">
        <v>35</v>
      </c>
      <c r="C29">
        <v>26</v>
      </c>
      <c r="D29">
        <v>6</v>
      </c>
      <c r="E29">
        <v>9</v>
      </c>
      <c r="F29">
        <v>22</v>
      </c>
      <c r="G29">
        <v>63</v>
      </c>
    </row>
    <row r="30" spans="1:17">
      <c r="B30" s="1" t="s">
        <v>2</v>
      </c>
      <c r="C30">
        <f>SUM(C28:C29)</f>
        <v>73</v>
      </c>
      <c r="D30">
        <f>SUM(D28:D29)</f>
        <v>21</v>
      </c>
      <c r="E30">
        <f>SUM(E28:E29)</f>
        <v>19</v>
      </c>
      <c r="F30">
        <f>SUM(F28:F29)</f>
        <v>50</v>
      </c>
      <c r="G30">
        <v>163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"/>
  <sheetViews>
    <sheetView topLeftCell="G1" zoomScaleNormal="100" workbookViewId="0">
      <selection activeCell="O37" sqref="O37"/>
    </sheetView>
  </sheetViews>
  <sheetFormatPr defaultColWidth="8.77734375" defaultRowHeight="14.4"/>
  <cols>
    <col min="14" max="14" width="33.33203125" customWidth="1"/>
    <col min="15" max="16" width="14.77734375" customWidth="1"/>
    <col min="17" max="17" width="16.77734375" customWidth="1"/>
    <col min="18" max="18" width="30.77734375" customWidth="1"/>
    <col min="19" max="19" width="15.109375" customWidth="1"/>
  </cols>
  <sheetData>
    <row r="1" spans="1:21">
      <c r="B1" s="11" t="s">
        <v>68</v>
      </c>
      <c r="C1" s="11" t="s">
        <v>67</v>
      </c>
    </row>
    <row r="3" spans="1:21">
      <c r="A3" s="11" t="s">
        <v>66</v>
      </c>
      <c r="B3" s="1" t="s">
        <v>65</v>
      </c>
      <c r="M3" s="8" t="s">
        <v>64</v>
      </c>
    </row>
    <row r="5" spans="1:21">
      <c r="M5" s="11" t="s">
        <v>63</v>
      </c>
      <c r="N5" s="1" t="s">
        <v>54</v>
      </c>
      <c r="R5" s="1" t="s">
        <v>62</v>
      </c>
    </row>
    <row r="6" spans="1:21">
      <c r="R6" s="1"/>
    </row>
    <row r="7" spans="1:21">
      <c r="F7" s="1" t="s">
        <v>39</v>
      </c>
      <c r="G7" s="1" t="s">
        <v>38</v>
      </c>
      <c r="H7" s="1" t="s">
        <v>37</v>
      </c>
      <c r="I7" s="1" t="s">
        <v>36</v>
      </c>
      <c r="J7" s="1" t="s">
        <v>2</v>
      </c>
      <c r="O7" s="1" t="s">
        <v>57</v>
      </c>
      <c r="P7" s="1" t="s">
        <v>56</v>
      </c>
      <c r="R7" s="1"/>
      <c r="S7" s="1" t="s">
        <v>57</v>
      </c>
      <c r="T7" s="1" t="s">
        <v>56</v>
      </c>
      <c r="U7" s="1"/>
    </row>
    <row r="8" spans="1:21">
      <c r="E8" s="1" t="s">
        <v>55</v>
      </c>
      <c r="F8">
        <v>52</v>
      </c>
      <c r="G8">
        <v>28</v>
      </c>
      <c r="H8">
        <v>0</v>
      </c>
      <c r="I8">
        <v>7</v>
      </c>
      <c r="J8">
        <v>87</v>
      </c>
      <c r="N8" s="1" t="s">
        <v>55</v>
      </c>
      <c r="O8">
        <v>91</v>
      </c>
      <c r="P8">
        <v>64</v>
      </c>
      <c r="R8" s="1" t="s">
        <v>55</v>
      </c>
      <c r="S8">
        <v>80</v>
      </c>
      <c r="T8">
        <v>41</v>
      </c>
    </row>
    <row r="9" spans="1:21">
      <c r="E9" s="1" t="s">
        <v>55</v>
      </c>
      <c r="F9">
        <v>39</v>
      </c>
      <c r="G9">
        <v>23</v>
      </c>
      <c r="H9">
        <v>0</v>
      </c>
      <c r="I9">
        <v>6</v>
      </c>
      <c r="J9">
        <v>68</v>
      </c>
      <c r="N9" s="1" t="s">
        <v>52</v>
      </c>
      <c r="O9">
        <v>107</v>
      </c>
      <c r="P9">
        <v>61</v>
      </c>
      <c r="R9" s="1" t="s">
        <v>52</v>
      </c>
      <c r="S9">
        <v>51</v>
      </c>
      <c r="T9">
        <v>94</v>
      </c>
    </row>
    <row r="10" spans="1:21">
      <c r="E10" s="1" t="s">
        <v>2</v>
      </c>
      <c r="F10">
        <f>SUM(F8:F9)</f>
        <v>91</v>
      </c>
      <c r="G10">
        <f>SUM(G8:G9)</f>
        <v>51</v>
      </c>
      <c r="H10">
        <f>SUM(H8:H9)</f>
        <v>0</v>
      </c>
      <c r="I10">
        <f>SUM(I8:I9)</f>
        <v>13</v>
      </c>
      <c r="J10">
        <v>155</v>
      </c>
    </row>
    <row r="11" spans="1:21">
      <c r="N11" s="15" t="s">
        <v>23</v>
      </c>
      <c r="O11" s="13"/>
      <c r="R11" s="15" t="s">
        <v>23</v>
      </c>
      <c r="S11" s="13"/>
    </row>
    <row r="12" spans="1:21">
      <c r="N12" s="14" t="s">
        <v>20</v>
      </c>
      <c r="O12" s="13" t="s">
        <v>45</v>
      </c>
      <c r="R12" s="14" t="s">
        <v>20</v>
      </c>
      <c r="S12" s="13" t="s">
        <v>45</v>
      </c>
    </row>
    <row r="13" spans="1:21">
      <c r="F13" s="1" t="s">
        <v>39</v>
      </c>
      <c r="G13" s="1" t="s">
        <v>38</v>
      </c>
      <c r="H13" s="1" t="s">
        <v>37</v>
      </c>
      <c r="I13" s="1" t="s">
        <v>36</v>
      </c>
      <c r="J13" s="1" t="s">
        <v>2</v>
      </c>
      <c r="N13" s="14" t="s">
        <v>14</v>
      </c>
      <c r="O13" s="13">
        <v>0.36330000000000001</v>
      </c>
      <c r="R13" s="14" t="s">
        <v>14</v>
      </c>
      <c r="S13" s="13" t="s">
        <v>13</v>
      </c>
    </row>
    <row r="14" spans="1:21">
      <c r="E14" s="1" t="s">
        <v>52</v>
      </c>
      <c r="F14">
        <v>56</v>
      </c>
      <c r="G14">
        <v>25</v>
      </c>
      <c r="H14">
        <v>1</v>
      </c>
      <c r="I14">
        <v>5</v>
      </c>
      <c r="J14">
        <v>87</v>
      </c>
      <c r="N14" s="14" t="s">
        <v>12</v>
      </c>
      <c r="O14" s="13" t="s">
        <v>27</v>
      </c>
      <c r="R14" s="14" t="s">
        <v>12</v>
      </c>
      <c r="S14" s="13" t="s">
        <v>11</v>
      </c>
    </row>
    <row r="15" spans="1:21">
      <c r="E15" s="1" t="s">
        <v>52</v>
      </c>
      <c r="F15">
        <v>48</v>
      </c>
      <c r="G15">
        <v>25</v>
      </c>
      <c r="H15">
        <v>2</v>
      </c>
      <c r="I15">
        <v>6</v>
      </c>
      <c r="J15">
        <v>81</v>
      </c>
      <c r="N15" s="14" t="s">
        <v>10</v>
      </c>
      <c r="O15" s="13" t="s">
        <v>40</v>
      </c>
      <c r="R15" s="14" t="s">
        <v>10</v>
      </c>
      <c r="S15" s="13" t="s">
        <v>40</v>
      </c>
    </row>
    <row r="16" spans="1:21">
      <c r="E16" s="1" t="s">
        <v>2</v>
      </c>
      <c r="F16">
        <f>SUM(F14:F15)</f>
        <v>104</v>
      </c>
      <c r="G16">
        <f>SUM(G14:G15)</f>
        <v>50</v>
      </c>
      <c r="H16">
        <f>SUM(H14:H15)</f>
        <v>3</v>
      </c>
      <c r="I16">
        <f>SUM(I14:I15)</f>
        <v>11</v>
      </c>
      <c r="J16">
        <v>168</v>
      </c>
      <c r="N16" s="14" t="s">
        <v>8</v>
      </c>
      <c r="O16" s="13" t="s">
        <v>26</v>
      </c>
      <c r="R16" s="14" t="s">
        <v>8</v>
      </c>
      <c r="S16" s="13" t="s">
        <v>7</v>
      </c>
    </row>
    <row r="19" spans="1:22">
      <c r="A19" s="11" t="s">
        <v>61</v>
      </c>
      <c r="B19" s="11" t="s">
        <v>60</v>
      </c>
      <c r="M19" s="8" t="s">
        <v>59</v>
      </c>
      <c r="N19" s="11"/>
      <c r="O19" s="11"/>
      <c r="P19" s="11"/>
      <c r="Q19" s="11"/>
      <c r="R19" s="11"/>
      <c r="S19" s="11"/>
      <c r="T19" s="11"/>
      <c r="U19" s="11"/>
      <c r="V19" s="11"/>
    </row>
    <row r="22" spans="1:22">
      <c r="F22" s="1" t="s">
        <v>39</v>
      </c>
      <c r="G22" s="1" t="s">
        <v>38</v>
      </c>
      <c r="H22" s="1" t="s">
        <v>37</v>
      </c>
      <c r="I22" s="1" t="s">
        <v>36</v>
      </c>
      <c r="J22" s="1" t="s">
        <v>2</v>
      </c>
    </row>
    <row r="23" spans="1:22">
      <c r="E23" s="1" t="s">
        <v>55</v>
      </c>
      <c r="F23">
        <v>44</v>
      </c>
      <c r="G23">
        <v>17</v>
      </c>
      <c r="H23">
        <v>2</v>
      </c>
      <c r="I23">
        <v>4</v>
      </c>
      <c r="J23">
        <v>67</v>
      </c>
      <c r="O23" s="1" t="s">
        <v>58</v>
      </c>
      <c r="P23" s="1" t="s">
        <v>57</v>
      </c>
      <c r="Q23" s="1" t="s">
        <v>56</v>
      </c>
    </row>
    <row r="24" spans="1:22">
      <c r="E24" s="1" t="s">
        <v>55</v>
      </c>
      <c r="F24">
        <v>32</v>
      </c>
      <c r="G24">
        <v>15</v>
      </c>
      <c r="H24">
        <v>2</v>
      </c>
      <c r="I24">
        <v>5</v>
      </c>
      <c r="J24">
        <v>54</v>
      </c>
      <c r="O24" s="1" t="s">
        <v>54</v>
      </c>
      <c r="P24">
        <v>107</v>
      </c>
      <c r="Q24">
        <v>61</v>
      </c>
    </row>
    <row r="25" spans="1:22">
      <c r="E25" s="1" t="s">
        <v>2</v>
      </c>
      <c r="F25">
        <f>SUM(F23:F24)</f>
        <v>76</v>
      </c>
      <c r="G25">
        <f>SUM(G23:G24)</f>
        <v>32</v>
      </c>
      <c r="H25">
        <f>SUM(H23:H24)</f>
        <v>4</v>
      </c>
      <c r="I25">
        <f>SUM(I23:I24)</f>
        <v>9</v>
      </c>
      <c r="J25">
        <v>121</v>
      </c>
      <c r="O25" s="1" t="s">
        <v>53</v>
      </c>
      <c r="P25">
        <v>51</v>
      </c>
      <c r="Q25">
        <v>94</v>
      </c>
    </row>
    <row r="27" spans="1:22">
      <c r="O27" s="15" t="s">
        <v>23</v>
      </c>
      <c r="P27" s="13"/>
    </row>
    <row r="28" spans="1:22">
      <c r="F28" s="1" t="s">
        <v>39</v>
      </c>
      <c r="G28" s="1" t="s">
        <v>38</v>
      </c>
      <c r="H28" s="1" t="s">
        <v>37</v>
      </c>
      <c r="I28" s="1" t="s">
        <v>36</v>
      </c>
      <c r="J28" s="1" t="s">
        <v>2</v>
      </c>
      <c r="O28" s="14" t="s">
        <v>20</v>
      </c>
      <c r="P28" s="13" t="s">
        <v>45</v>
      </c>
    </row>
    <row r="29" spans="1:22">
      <c r="E29" s="1" t="s">
        <v>52</v>
      </c>
      <c r="F29">
        <v>23</v>
      </c>
      <c r="G29">
        <v>15</v>
      </c>
      <c r="H29">
        <v>4</v>
      </c>
      <c r="I29">
        <v>40</v>
      </c>
      <c r="J29">
        <v>82</v>
      </c>
      <c r="O29" s="14" t="s">
        <v>14</v>
      </c>
      <c r="P29" s="13" t="s">
        <v>13</v>
      </c>
    </row>
    <row r="30" spans="1:22">
      <c r="E30" s="1" t="s">
        <v>52</v>
      </c>
      <c r="F30">
        <v>18</v>
      </c>
      <c r="G30">
        <v>11</v>
      </c>
      <c r="H30">
        <v>6</v>
      </c>
      <c r="I30">
        <v>28</v>
      </c>
      <c r="J30">
        <v>63</v>
      </c>
      <c r="O30" s="14" t="s">
        <v>12</v>
      </c>
      <c r="P30" s="13" t="s">
        <v>11</v>
      </c>
    </row>
    <row r="31" spans="1:22">
      <c r="E31" s="1" t="s">
        <v>2</v>
      </c>
      <c r="F31">
        <f>SUM(F29:F30)</f>
        <v>41</v>
      </c>
      <c r="G31">
        <f>SUM(G29:G30)</f>
        <v>26</v>
      </c>
      <c r="H31">
        <f>SUM(H29:H30)</f>
        <v>10</v>
      </c>
      <c r="I31">
        <f>SUM(I29:I30)</f>
        <v>68</v>
      </c>
      <c r="J31">
        <v>145</v>
      </c>
      <c r="O31" s="14" t="s">
        <v>10</v>
      </c>
      <c r="P31" s="13" t="s">
        <v>40</v>
      </c>
    </row>
    <row r="32" spans="1:22">
      <c r="O32" s="14" t="s">
        <v>8</v>
      </c>
      <c r="P32" s="13" t="s">
        <v>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topLeftCell="A13" zoomScale="92" zoomScaleNormal="92" workbookViewId="0">
      <selection activeCell="O7" sqref="O7"/>
    </sheetView>
  </sheetViews>
  <sheetFormatPr defaultColWidth="8.77734375" defaultRowHeight="14.4"/>
  <cols>
    <col min="1" max="1" width="8.77734375" style="35"/>
    <col min="2" max="2" width="15.44140625" style="35" customWidth="1"/>
    <col min="3" max="3" width="19" style="35" customWidth="1"/>
    <col min="4" max="4" width="16.6640625" style="35" customWidth="1"/>
    <col min="5" max="5" width="19.77734375" style="35" customWidth="1"/>
    <col min="6" max="6" width="13.109375" style="35" customWidth="1"/>
    <col min="7" max="7" width="18.77734375" style="35" customWidth="1"/>
    <col min="8" max="8" width="26.77734375" style="35" customWidth="1"/>
    <col min="9" max="12" width="8.77734375" style="35"/>
    <col min="13" max="13" width="30.33203125" style="35" customWidth="1"/>
    <col min="14" max="14" width="12.109375" style="35" customWidth="1"/>
    <col min="15" max="16384" width="8.77734375" style="35"/>
  </cols>
  <sheetData>
    <row r="1" spans="1:14" ht="15.6">
      <c r="A1" s="45" t="s">
        <v>183</v>
      </c>
    </row>
    <row r="4" spans="1:14">
      <c r="A4" s="43" t="s">
        <v>204</v>
      </c>
    </row>
    <row r="5" spans="1:14">
      <c r="H5" s="38" t="s">
        <v>209</v>
      </c>
      <c r="M5" s="38" t="s">
        <v>206</v>
      </c>
      <c r="N5" s="38"/>
    </row>
    <row r="6" spans="1:14">
      <c r="B6" s="38" t="s">
        <v>184</v>
      </c>
      <c r="K6" s="41"/>
      <c r="L6" s="44"/>
      <c r="M6" s="38"/>
      <c r="N6" s="38"/>
    </row>
    <row r="7" spans="1:14">
      <c r="B7" s="38"/>
      <c r="C7" s="46" t="s">
        <v>181</v>
      </c>
      <c r="D7" s="46" t="s">
        <v>181</v>
      </c>
      <c r="E7" s="46" t="s">
        <v>181</v>
      </c>
      <c r="H7" s="38" t="s">
        <v>202</v>
      </c>
      <c r="I7" s="38">
        <v>6.6981351928909083E-2</v>
      </c>
      <c r="M7" s="38" t="s">
        <v>210</v>
      </c>
      <c r="N7" s="38">
        <v>3.3490675964454542E-2</v>
      </c>
    </row>
    <row r="8" spans="1:14">
      <c r="B8" s="38" t="s">
        <v>41</v>
      </c>
      <c r="C8" s="35">
        <v>2.1</v>
      </c>
      <c r="D8" s="35">
        <v>1.32</v>
      </c>
      <c r="E8" s="35">
        <v>1.8</v>
      </c>
      <c r="M8" s="38"/>
      <c r="N8" s="38"/>
    </row>
    <row r="9" spans="1:14">
      <c r="B9" s="38" t="s">
        <v>182</v>
      </c>
      <c r="C9" s="35">
        <v>5</v>
      </c>
      <c r="D9" s="35">
        <v>8</v>
      </c>
      <c r="E9" s="35">
        <v>4.5</v>
      </c>
      <c r="M9" s="38"/>
      <c r="N9" s="38"/>
    </row>
    <row r="10" spans="1:14">
      <c r="B10" s="38"/>
      <c r="M10" s="38"/>
      <c r="N10" s="38"/>
    </row>
    <row r="11" spans="1:14">
      <c r="B11" s="38"/>
      <c r="M11" s="38"/>
      <c r="N11" s="38"/>
    </row>
    <row r="12" spans="1:14">
      <c r="B12" s="38" t="s">
        <v>185</v>
      </c>
      <c r="M12" s="38"/>
      <c r="N12" s="38"/>
    </row>
    <row r="13" spans="1:14">
      <c r="B13" s="38"/>
      <c r="C13" s="46" t="s">
        <v>181</v>
      </c>
      <c r="D13" s="46" t="s">
        <v>181</v>
      </c>
      <c r="E13" s="46" t="s">
        <v>181</v>
      </c>
      <c r="M13" s="38"/>
      <c r="N13" s="38"/>
    </row>
    <row r="14" spans="1:14">
      <c r="B14" s="38" t="s">
        <v>41</v>
      </c>
      <c r="C14" s="35">
        <v>1.8</v>
      </c>
      <c r="D14" s="35">
        <v>3.3</v>
      </c>
      <c r="E14" s="35">
        <v>2.2400000000000002</v>
      </c>
      <c r="H14" s="38" t="s">
        <v>202</v>
      </c>
      <c r="I14" s="38">
        <v>8.1006480451205828E-3</v>
      </c>
      <c r="L14" s="44"/>
      <c r="M14" s="38" t="s">
        <v>210</v>
      </c>
      <c r="N14" s="38">
        <v>4.0503240225602914E-3</v>
      </c>
    </row>
    <row r="15" spans="1:14">
      <c r="B15" s="38" t="s">
        <v>182</v>
      </c>
      <c r="C15" s="35">
        <v>7</v>
      </c>
      <c r="D15" s="35">
        <v>10</v>
      </c>
      <c r="E15" s="35">
        <v>9.0500000000000007</v>
      </c>
      <c r="M15" s="38"/>
      <c r="N15" s="38"/>
    </row>
    <row r="16" spans="1:14">
      <c r="B16" s="38"/>
      <c r="M16" s="38"/>
      <c r="N16" s="38"/>
    </row>
    <row r="17" spans="1:14">
      <c r="B17" s="38"/>
      <c r="M17" s="38"/>
      <c r="N17" s="38"/>
    </row>
    <row r="18" spans="1:14">
      <c r="B18" s="38" t="s">
        <v>186</v>
      </c>
      <c r="M18" s="38"/>
      <c r="N18" s="38"/>
    </row>
    <row r="19" spans="1:14">
      <c r="B19" s="38"/>
      <c r="C19" s="46" t="s">
        <v>181</v>
      </c>
      <c r="D19" s="46" t="s">
        <v>181</v>
      </c>
      <c r="E19" s="46" t="s">
        <v>181</v>
      </c>
      <c r="K19" s="41"/>
      <c r="L19" s="44"/>
      <c r="M19" s="38"/>
      <c r="N19" s="38"/>
    </row>
    <row r="20" spans="1:14">
      <c r="B20" s="38" t="s">
        <v>41</v>
      </c>
      <c r="C20" s="35">
        <v>20.117861975577402</v>
      </c>
      <c r="D20" s="35">
        <v>17.890706171693438</v>
      </c>
      <c r="E20" s="35">
        <v>15.93355313</v>
      </c>
      <c r="H20" s="38" t="s">
        <v>202</v>
      </c>
      <c r="I20" s="38">
        <v>0.87220684801226367</v>
      </c>
      <c r="M20" s="38" t="s">
        <v>210</v>
      </c>
      <c r="N20" s="38">
        <v>0.43610342400613183</v>
      </c>
    </row>
    <row r="21" spans="1:14">
      <c r="B21" s="38" t="s">
        <v>182</v>
      </c>
      <c r="C21" s="35">
        <v>17.081963128045075</v>
      </c>
      <c r="D21" s="35">
        <v>19.448271658846174</v>
      </c>
      <c r="E21" s="35">
        <v>16.645765172752181</v>
      </c>
    </row>
    <row r="25" spans="1:14">
      <c r="A25" s="43" t="s">
        <v>203</v>
      </c>
    </row>
    <row r="27" spans="1:14">
      <c r="A27" s="38" t="s">
        <v>187</v>
      </c>
    </row>
    <row r="28" spans="1:14">
      <c r="A28" s="38"/>
      <c r="B28" s="46" t="s">
        <v>188</v>
      </c>
      <c r="C28" s="46" t="s">
        <v>101</v>
      </c>
      <c r="D28" s="46" t="s">
        <v>2</v>
      </c>
      <c r="E28" s="47"/>
      <c r="F28" s="47"/>
      <c r="G28" s="46" t="s">
        <v>188</v>
      </c>
      <c r="H28" s="46" t="s">
        <v>101</v>
      </c>
      <c r="I28" s="46" t="s">
        <v>2</v>
      </c>
      <c r="M28" s="38" t="s">
        <v>23</v>
      </c>
    </row>
    <row r="29" spans="1:14">
      <c r="A29" s="38" t="s">
        <v>41</v>
      </c>
      <c r="B29" s="35">
        <v>68</v>
      </c>
      <c r="C29" s="35">
        <v>2</v>
      </c>
      <c r="D29" s="35">
        <v>70</v>
      </c>
      <c r="F29" s="39" t="s">
        <v>182</v>
      </c>
      <c r="G29" s="35">
        <v>39</v>
      </c>
      <c r="H29" s="35">
        <v>24</v>
      </c>
      <c r="I29" s="35">
        <v>63</v>
      </c>
      <c r="M29" s="35" t="s">
        <v>20</v>
      </c>
      <c r="N29" s="35" t="s">
        <v>45</v>
      </c>
    </row>
    <row r="30" spans="1:14">
      <c r="A30" s="38" t="s">
        <v>41</v>
      </c>
      <c r="B30" s="35">
        <v>34</v>
      </c>
      <c r="C30" s="35">
        <v>2</v>
      </c>
      <c r="D30" s="35">
        <v>36</v>
      </c>
      <c r="F30" s="39" t="s">
        <v>182</v>
      </c>
      <c r="G30" s="35">
        <v>29</v>
      </c>
      <c r="H30" s="35">
        <v>16</v>
      </c>
      <c r="I30" s="35">
        <v>45</v>
      </c>
      <c r="M30" s="35" t="s">
        <v>14</v>
      </c>
      <c r="N30" s="35" t="s">
        <v>13</v>
      </c>
    </row>
    <row r="31" spans="1:14">
      <c r="A31" s="38" t="s">
        <v>2</v>
      </c>
      <c r="B31" s="35">
        <v>102</v>
      </c>
      <c r="C31" s="35">
        <v>4</v>
      </c>
      <c r="D31" s="35">
        <v>106</v>
      </c>
      <c r="F31" s="38" t="s">
        <v>2</v>
      </c>
      <c r="G31" s="35">
        <v>68</v>
      </c>
      <c r="H31" s="35">
        <v>40</v>
      </c>
      <c r="I31" s="35">
        <v>108</v>
      </c>
      <c r="M31" s="35" t="s">
        <v>12</v>
      </c>
      <c r="N31" s="35" t="s">
        <v>11</v>
      </c>
    </row>
    <row r="32" spans="1:14">
      <c r="A32" s="38"/>
      <c r="M32" s="35" t="s">
        <v>10</v>
      </c>
      <c r="N32" s="41" t="s">
        <v>40</v>
      </c>
    </row>
    <row r="33" spans="1:14">
      <c r="A33" s="38"/>
      <c r="M33" s="35" t="s">
        <v>8</v>
      </c>
      <c r="N33" s="35" t="s">
        <v>7</v>
      </c>
    </row>
    <row r="34" spans="1:14">
      <c r="A34" s="38"/>
    </row>
    <row r="35" spans="1:14">
      <c r="A35" s="38" t="s">
        <v>189</v>
      </c>
    </row>
    <row r="36" spans="1:14">
      <c r="A36" s="38"/>
      <c r="B36" s="46" t="s">
        <v>188</v>
      </c>
      <c r="C36" s="46" t="s">
        <v>101</v>
      </c>
      <c r="D36" s="46" t="s">
        <v>2</v>
      </c>
      <c r="E36" s="47"/>
      <c r="F36" s="47"/>
      <c r="G36" s="46" t="s">
        <v>188</v>
      </c>
      <c r="H36" s="46" t="s">
        <v>101</v>
      </c>
      <c r="I36" s="46" t="s">
        <v>2</v>
      </c>
    </row>
    <row r="37" spans="1:14">
      <c r="A37" s="38" t="s">
        <v>41</v>
      </c>
      <c r="B37" s="35">
        <v>49</v>
      </c>
      <c r="C37" s="35">
        <v>21</v>
      </c>
      <c r="D37" s="35">
        <v>70</v>
      </c>
      <c r="F37" s="39" t="s">
        <v>182</v>
      </c>
      <c r="G37" s="35">
        <v>17</v>
      </c>
      <c r="H37" s="35">
        <v>20</v>
      </c>
      <c r="I37" s="35">
        <f>SUM(G37,H37)</f>
        <v>37</v>
      </c>
      <c r="M37" s="38" t="s">
        <v>23</v>
      </c>
    </row>
    <row r="38" spans="1:14">
      <c r="A38" s="38" t="s">
        <v>41</v>
      </c>
      <c r="B38" s="35">
        <v>22</v>
      </c>
      <c r="C38" s="35">
        <v>13</v>
      </c>
      <c r="D38" s="35">
        <v>35</v>
      </c>
      <c r="F38" s="39" t="s">
        <v>182</v>
      </c>
      <c r="G38" s="35">
        <v>18</v>
      </c>
      <c r="H38" s="35">
        <v>30</v>
      </c>
      <c r="I38" s="35">
        <f>SUM(G38,H38)</f>
        <v>48</v>
      </c>
      <c r="M38" s="35" t="s">
        <v>20</v>
      </c>
      <c r="N38" s="35" t="s">
        <v>45</v>
      </c>
    </row>
    <row r="39" spans="1:14">
      <c r="A39" s="38" t="s">
        <v>2</v>
      </c>
      <c r="B39" s="35">
        <v>71</v>
      </c>
      <c r="C39" s="35">
        <v>34</v>
      </c>
      <c r="D39" s="35">
        <v>105</v>
      </c>
      <c r="F39" s="38" t="s">
        <v>2</v>
      </c>
      <c r="G39" s="35">
        <f>SUM(G37,G38)</f>
        <v>35</v>
      </c>
      <c r="H39" s="35">
        <f>SUM(H37,H38)</f>
        <v>50</v>
      </c>
      <c r="I39" s="35">
        <f>SUM(G39,H39)</f>
        <v>85</v>
      </c>
      <c r="M39" s="35" t="s">
        <v>14</v>
      </c>
      <c r="N39" s="42">
        <v>4.0000000000000002E-4</v>
      </c>
    </row>
    <row r="40" spans="1:14">
      <c r="A40" s="38"/>
      <c r="M40" s="35" t="s">
        <v>12</v>
      </c>
      <c r="N40" s="35" t="s">
        <v>163</v>
      </c>
    </row>
    <row r="41" spans="1:14">
      <c r="M41" s="35" t="s">
        <v>10</v>
      </c>
      <c r="N41" s="41" t="s">
        <v>40</v>
      </c>
    </row>
    <row r="42" spans="1:14">
      <c r="M42" s="35" t="s">
        <v>8</v>
      </c>
      <c r="N42" s="35" t="s">
        <v>7</v>
      </c>
    </row>
    <row r="43" spans="1:14">
      <c r="A43" s="38" t="s">
        <v>190</v>
      </c>
    </row>
    <row r="44" spans="1:14">
      <c r="A44" s="38"/>
      <c r="B44" s="46" t="s">
        <v>102</v>
      </c>
      <c r="C44" s="46" t="s">
        <v>101</v>
      </c>
      <c r="D44" s="46" t="s">
        <v>2</v>
      </c>
      <c r="E44" s="47"/>
      <c r="F44" s="47"/>
      <c r="G44" s="46" t="s">
        <v>188</v>
      </c>
      <c r="H44" s="46" t="s">
        <v>101</v>
      </c>
      <c r="I44" s="46" t="s">
        <v>2</v>
      </c>
      <c r="M44" s="40" t="s">
        <v>23</v>
      </c>
      <c r="N44" s="36"/>
    </row>
    <row r="45" spans="1:14">
      <c r="A45" s="38" t="s">
        <v>41</v>
      </c>
      <c r="B45" s="35">
        <v>20</v>
      </c>
      <c r="C45" s="35">
        <v>55</v>
      </c>
      <c r="D45" s="35">
        <v>75</v>
      </c>
      <c r="F45" s="39" t="s">
        <v>182</v>
      </c>
      <c r="G45" s="35">
        <v>26</v>
      </c>
      <c r="H45" s="35">
        <v>49</v>
      </c>
      <c r="I45" s="35">
        <v>75</v>
      </c>
      <c r="M45" s="37" t="s">
        <v>20</v>
      </c>
      <c r="N45" s="36" t="s">
        <v>45</v>
      </c>
    </row>
    <row r="46" spans="1:14">
      <c r="A46" s="38" t="s">
        <v>41</v>
      </c>
      <c r="B46" s="35">
        <v>25</v>
      </c>
      <c r="C46" s="35">
        <v>50</v>
      </c>
      <c r="D46" s="35">
        <v>75</v>
      </c>
      <c r="F46" s="39" t="s">
        <v>182</v>
      </c>
      <c r="G46" s="35">
        <v>28</v>
      </c>
      <c r="H46" s="35">
        <v>47</v>
      </c>
      <c r="I46" s="35">
        <v>75</v>
      </c>
      <c r="M46" s="37" t="s">
        <v>14</v>
      </c>
      <c r="N46" s="37">
        <v>0.32600000000000001</v>
      </c>
    </row>
    <row r="47" spans="1:14">
      <c r="A47" s="38" t="s">
        <v>2</v>
      </c>
      <c r="B47" s="35">
        <v>45</v>
      </c>
      <c r="C47" s="35">
        <v>105</v>
      </c>
      <c r="D47" s="35">
        <v>150</v>
      </c>
      <c r="F47" s="38" t="s">
        <v>2</v>
      </c>
      <c r="G47" s="35">
        <v>54</v>
      </c>
      <c r="H47" s="35">
        <v>96</v>
      </c>
      <c r="I47" s="35">
        <v>150</v>
      </c>
      <c r="M47" s="37" t="s">
        <v>12</v>
      </c>
      <c r="N47" s="36" t="s">
        <v>27</v>
      </c>
    </row>
    <row r="48" spans="1:14">
      <c r="M48" s="37" t="s">
        <v>10</v>
      </c>
      <c r="N48" s="36" t="s">
        <v>40</v>
      </c>
    </row>
    <row r="49" spans="13:14">
      <c r="M49" s="37" t="s">
        <v>8</v>
      </c>
      <c r="N49" s="36" t="s">
        <v>26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74"/>
  <sheetViews>
    <sheetView topLeftCell="C1" zoomScale="70" zoomScaleNormal="70" workbookViewId="0">
      <selection activeCell="T38" sqref="T38"/>
    </sheetView>
  </sheetViews>
  <sheetFormatPr defaultColWidth="8.77734375" defaultRowHeight="14.4"/>
  <cols>
    <col min="2" max="2" width="36.44140625" customWidth="1"/>
    <col min="3" max="3" width="16.77734375" customWidth="1"/>
    <col min="4" max="4" width="17.44140625" customWidth="1"/>
    <col min="5" max="5" width="12.77734375" customWidth="1"/>
    <col min="6" max="6" width="11.109375" customWidth="1"/>
    <col min="7" max="7" width="12" bestFit="1" customWidth="1"/>
    <col min="8" max="8" width="15.77734375" customWidth="1"/>
    <col min="9" max="9" width="13.44140625" customWidth="1"/>
    <col min="10" max="10" width="17.44140625" customWidth="1"/>
    <col min="11" max="11" width="19.44140625" customWidth="1"/>
    <col min="12" max="12" width="16.44140625" customWidth="1"/>
    <col min="14" max="14" width="15.6640625" customWidth="1"/>
    <col min="15" max="15" width="15.33203125" customWidth="1"/>
    <col min="16" max="16" width="12.33203125" customWidth="1"/>
    <col min="17" max="17" width="11.109375" customWidth="1"/>
  </cols>
  <sheetData>
    <row r="2" spans="1:17" ht="17.399999999999999">
      <c r="C2" s="33" t="s">
        <v>199</v>
      </c>
    </row>
    <row r="3" spans="1:17">
      <c r="A3" s="17" t="s">
        <v>80</v>
      </c>
      <c r="B3" s="17" t="s">
        <v>79</v>
      </c>
    </row>
    <row r="4" spans="1:17" ht="18">
      <c r="B4" s="30" t="s">
        <v>78</v>
      </c>
    </row>
    <row r="5" spans="1:17">
      <c r="B5" s="1"/>
      <c r="H5" s="1" t="s">
        <v>77</v>
      </c>
    </row>
    <row r="6" spans="1:17">
      <c r="B6" s="17" t="s">
        <v>76</v>
      </c>
      <c r="C6" s="19" t="s">
        <v>73</v>
      </c>
      <c r="H6" s="19" t="s">
        <v>73</v>
      </c>
      <c r="M6" s="19" t="s">
        <v>73</v>
      </c>
    </row>
    <row r="7" spans="1:17">
      <c r="D7" s="3" t="s">
        <v>70</v>
      </c>
      <c r="E7" s="3" t="s">
        <v>69</v>
      </c>
      <c r="F7" s="1"/>
      <c r="G7" s="1"/>
      <c r="H7" s="1"/>
      <c r="I7" s="1"/>
      <c r="J7" s="3" t="s">
        <v>70</v>
      </c>
      <c r="K7" s="3" t="s">
        <v>69</v>
      </c>
      <c r="N7" s="17" t="s">
        <v>207</v>
      </c>
    </row>
    <row r="8" spans="1:17">
      <c r="C8" s="1" t="s">
        <v>41</v>
      </c>
      <c r="D8">
        <v>7.1376374791617811E-3</v>
      </c>
      <c r="E8">
        <v>3.9793728278434705E-4</v>
      </c>
      <c r="I8" s="1" t="s">
        <v>41</v>
      </c>
      <c r="J8">
        <v>1.5136640000000001E-3</v>
      </c>
      <c r="K8">
        <v>1.207458330784069E-4</v>
      </c>
    </row>
    <row r="9" spans="1:17">
      <c r="C9" s="12" t="s">
        <v>35</v>
      </c>
      <c r="D9">
        <v>2.1460036606577308E-3</v>
      </c>
      <c r="E9">
        <v>1.974665096395806E-4</v>
      </c>
      <c r="I9" s="12" t="s">
        <v>35</v>
      </c>
      <c r="J9">
        <v>4.6260000000000002E-4</v>
      </c>
      <c r="K9">
        <v>4.4720013115740534E-5</v>
      </c>
    </row>
    <row r="10" spans="1:17">
      <c r="C10" s="1"/>
      <c r="I10" s="1"/>
      <c r="N10" s="17" t="s">
        <v>75</v>
      </c>
      <c r="Q10" s="1">
        <v>1.9722426914657601E-2</v>
      </c>
    </row>
    <row r="11" spans="1:17">
      <c r="C11" s="1"/>
      <c r="I11" s="1"/>
    </row>
    <row r="12" spans="1:17">
      <c r="C12" s="19" t="s">
        <v>86</v>
      </c>
      <c r="H12" s="19" t="s">
        <v>86</v>
      </c>
      <c r="I12" s="1"/>
    </row>
    <row r="13" spans="1:17">
      <c r="C13" s="1"/>
      <c r="I13" s="1"/>
      <c r="M13" s="19" t="s">
        <v>86</v>
      </c>
    </row>
    <row r="14" spans="1:17">
      <c r="C14" s="1"/>
      <c r="D14" s="3" t="s">
        <v>70</v>
      </c>
      <c r="E14" s="3" t="s">
        <v>69</v>
      </c>
      <c r="F14" s="1"/>
      <c r="G14" s="1"/>
      <c r="H14" s="1"/>
      <c r="I14" s="1"/>
      <c r="J14" s="3" t="s">
        <v>70</v>
      </c>
      <c r="K14" s="3" t="s">
        <v>69</v>
      </c>
      <c r="M14" s="6"/>
    </row>
    <row r="15" spans="1:17">
      <c r="C15" s="1" t="s">
        <v>41</v>
      </c>
      <c r="D15">
        <v>1.1697908048171869E-2</v>
      </c>
      <c r="E15">
        <v>4.4133358146566779E-4</v>
      </c>
      <c r="I15" s="1" t="s">
        <v>41</v>
      </c>
      <c r="J15">
        <v>2.1839778820829372E-3</v>
      </c>
      <c r="K15">
        <v>1.6151881463723528E-4</v>
      </c>
      <c r="N15" s="17" t="s">
        <v>208</v>
      </c>
    </row>
    <row r="16" spans="1:17">
      <c r="C16" s="12" t="s">
        <v>35</v>
      </c>
      <c r="D16">
        <v>5.6436462154809191E-3</v>
      </c>
      <c r="E16">
        <v>2.0803042755340948E-4</v>
      </c>
      <c r="I16" s="12" t="s">
        <v>35</v>
      </c>
      <c r="J16">
        <v>1.003E-3</v>
      </c>
      <c r="K16">
        <v>4.4976174647409386E-5</v>
      </c>
    </row>
    <row r="17" spans="2:17">
      <c r="C17" s="1"/>
      <c r="I17" s="1"/>
    </row>
    <row r="18" spans="2:17">
      <c r="C18" s="19" t="s">
        <v>71</v>
      </c>
      <c r="H18" s="19" t="s">
        <v>71</v>
      </c>
      <c r="I18" s="1"/>
    </row>
    <row r="19" spans="2:17">
      <c r="C19" s="1"/>
      <c r="D19" s="3" t="s">
        <v>70</v>
      </c>
      <c r="E19" s="3" t="s">
        <v>69</v>
      </c>
      <c r="F19" s="1"/>
      <c r="G19" s="1"/>
      <c r="H19" s="1"/>
      <c r="I19" s="1"/>
      <c r="J19" s="3" t="s">
        <v>70</v>
      </c>
      <c r="K19" s="3" t="s">
        <v>69</v>
      </c>
      <c r="N19" s="17" t="s">
        <v>75</v>
      </c>
      <c r="Q19" s="1">
        <v>3.9849214245748131E-2</v>
      </c>
    </row>
    <row r="20" spans="2:17">
      <c r="C20" s="1" t="s">
        <v>41</v>
      </c>
      <c r="D20">
        <v>1.1454839612280131E-4</v>
      </c>
      <c r="E20">
        <v>1.1443151823434319E-4</v>
      </c>
      <c r="I20" s="1" t="s">
        <v>41</v>
      </c>
      <c r="J20">
        <v>8.0013860439806503E-6</v>
      </c>
      <c r="K20">
        <v>8.0013860439806503E-6</v>
      </c>
    </row>
    <row r="21" spans="2:17">
      <c r="C21" s="12" t="s">
        <v>35</v>
      </c>
      <c r="D21">
        <v>1.6757367853442498E-4</v>
      </c>
      <c r="E21">
        <v>6.9838869449683573E-5</v>
      </c>
      <c r="I21" s="12" t="s">
        <v>35</v>
      </c>
      <c r="J21">
        <v>2.0921253063380589E-5</v>
      </c>
      <c r="K21">
        <v>2.4359294637830189E-6</v>
      </c>
    </row>
    <row r="24" spans="2:17" ht="18">
      <c r="B24" s="30" t="s">
        <v>191</v>
      </c>
    </row>
    <row r="25" spans="2:17" ht="18">
      <c r="B25" s="30"/>
      <c r="D25" s="31" t="s">
        <v>73</v>
      </c>
      <c r="E25" s="1"/>
      <c r="F25" s="1"/>
      <c r="G25" s="1"/>
      <c r="H25" s="1"/>
      <c r="I25" s="31" t="s">
        <v>86</v>
      </c>
      <c r="J25" s="1"/>
      <c r="K25" s="1"/>
      <c r="L25" s="1"/>
      <c r="M25" s="1"/>
      <c r="N25" s="31" t="s">
        <v>71</v>
      </c>
      <c r="O25" s="1"/>
      <c r="P25" s="1"/>
      <c r="Q25" s="1"/>
    </row>
    <row r="26" spans="2:17">
      <c r="C26" s="1"/>
      <c r="D26" s="53" t="s">
        <v>70</v>
      </c>
      <c r="E26" s="53"/>
      <c r="F26" s="53" t="s">
        <v>69</v>
      </c>
      <c r="G26" s="53"/>
      <c r="H26" s="1"/>
      <c r="I26" s="53" t="s">
        <v>70</v>
      </c>
      <c r="J26" s="53"/>
      <c r="K26" s="53" t="s">
        <v>69</v>
      </c>
      <c r="L26" s="53"/>
      <c r="M26" s="1"/>
      <c r="N26" s="53" t="s">
        <v>70</v>
      </c>
      <c r="O26" s="53"/>
      <c r="P26" s="53" t="s">
        <v>69</v>
      </c>
      <c r="Q26" s="53"/>
    </row>
    <row r="27" spans="2:17">
      <c r="C27" s="1"/>
      <c r="D27" s="34" t="s">
        <v>192</v>
      </c>
      <c r="E27" s="48" t="s">
        <v>35</v>
      </c>
      <c r="F27" s="34" t="s">
        <v>192</v>
      </c>
      <c r="G27" s="48" t="s">
        <v>35</v>
      </c>
      <c r="H27" s="34"/>
      <c r="I27" s="34" t="s">
        <v>192</v>
      </c>
      <c r="J27" s="48" t="s">
        <v>35</v>
      </c>
      <c r="K27" s="34" t="s">
        <v>192</v>
      </c>
      <c r="L27" s="48" t="s">
        <v>35</v>
      </c>
      <c r="M27" s="34"/>
      <c r="N27" s="34" t="s">
        <v>192</v>
      </c>
      <c r="O27" s="48" t="s">
        <v>130</v>
      </c>
      <c r="P27" s="34" t="s">
        <v>192</v>
      </c>
      <c r="Q27" s="48" t="s">
        <v>35</v>
      </c>
    </row>
    <row r="28" spans="2:17">
      <c r="C28" s="1" t="s">
        <v>193</v>
      </c>
      <c r="D28">
        <v>8.8279281805274997E-3</v>
      </c>
      <c r="E28">
        <v>1.5503742004137995E-3</v>
      </c>
      <c r="F28">
        <v>4.1590261476977161E-4</v>
      </c>
      <c r="G28">
        <v>1.7597939710344932E-4</v>
      </c>
      <c r="I28">
        <v>1.5430301930065896E-2</v>
      </c>
      <c r="J28">
        <v>5.3854068520218608E-3</v>
      </c>
      <c r="K28">
        <v>9.3372973212561285E-4</v>
      </c>
      <c r="L28">
        <v>3.300960704679147E-4</v>
      </c>
      <c r="N28">
        <v>1.1414136996302559E-4</v>
      </c>
      <c r="O28">
        <v>2.1447682741343018E-4</v>
      </c>
      <c r="P28">
        <v>1.1414136996302559E-4</v>
      </c>
      <c r="Q28">
        <v>7.0750967612373457E-5</v>
      </c>
    </row>
    <row r="29" spans="2:17">
      <c r="C29" s="1"/>
      <c r="D29">
        <v>7.0517195351763222E-3</v>
      </c>
      <c r="E29">
        <v>1.4262595473770886E-3</v>
      </c>
      <c r="F29">
        <v>9.7663872366709798E-4</v>
      </c>
      <c r="G29">
        <v>4.0536057444826999E-4</v>
      </c>
      <c r="I29">
        <v>1.956650492204751E-2</v>
      </c>
      <c r="J29">
        <v>5.7424057871730359E-3</v>
      </c>
      <c r="K29">
        <v>9.0423956970012414E-4</v>
      </c>
      <c r="L29">
        <v>1.8764508162845311E-4</v>
      </c>
      <c r="N29">
        <v>8.8934912549114208E-5</v>
      </c>
      <c r="O29">
        <v>1.5061044061266763E-4</v>
      </c>
      <c r="P29">
        <v>8.8934912549114208E-5</v>
      </c>
      <c r="Q29">
        <v>7.5305220306333816E-5</v>
      </c>
    </row>
    <row r="30" spans="2:17">
      <c r="C30" s="1" t="s">
        <v>194</v>
      </c>
      <c r="D30">
        <v>1.2646222186648657E-2</v>
      </c>
      <c r="E30">
        <v>2.7098931400164673E-3</v>
      </c>
      <c r="F30">
        <v>2.3490969766763181E-4</v>
      </c>
      <c r="G30">
        <v>2.0528758689644113E-4</v>
      </c>
      <c r="I30">
        <v>9.7201245858937191E-3</v>
      </c>
      <c r="J30">
        <v>4.274321864284193E-3</v>
      </c>
      <c r="K30">
        <v>1.9252508758204405E-4</v>
      </c>
      <c r="L30">
        <v>3.3436085449655448E-4</v>
      </c>
      <c r="N30">
        <v>1.2841571673090615E-4</v>
      </c>
      <c r="O30">
        <v>7.5305220306333816E-5</v>
      </c>
      <c r="P30">
        <v>1.2841571673090615E-4</v>
      </c>
      <c r="Q30">
        <v>6.6934493922921097E-5</v>
      </c>
    </row>
    <row r="31" spans="2:17">
      <c r="C31" s="1"/>
      <c r="D31">
        <v>7.0066027461217397E-3</v>
      </c>
      <c r="E31">
        <v>2.5414221191212964E-3</v>
      </c>
      <c r="F31">
        <v>1.8288877102493926E-4</v>
      </c>
      <c r="G31">
        <v>1.0198146927724724E-4</v>
      </c>
      <c r="I31">
        <v>9.4737449247049247E-3</v>
      </c>
      <c r="J31">
        <v>7.0971268394389676E-3</v>
      </c>
      <c r="K31">
        <v>4.6088463191710442E-4</v>
      </c>
      <c r="L31">
        <v>2.2172421288500844E-4</v>
      </c>
      <c r="N31">
        <v>1.266477796109746E-4</v>
      </c>
      <c r="O31">
        <v>2.0150585853416543E-4</v>
      </c>
      <c r="P31">
        <v>1.266477796109746E-4</v>
      </c>
      <c r="Q31">
        <v>7.1243079509162812E-5</v>
      </c>
    </row>
    <row r="32" spans="2:17">
      <c r="C32" s="1" t="s">
        <v>195</v>
      </c>
      <c r="D32">
        <v>6.0062946116069089E-3</v>
      </c>
      <c r="E32">
        <v>3.9069847683215813E-3</v>
      </c>
      <c r="F32">
        <v>2.3642232392326082E-4</v>
      </c>
      <c r="G32">
        <v>1.8171865158646454E-4</v>
      </c>
      <c r="I32">
        <v>1.1936389549446686E-2</v>
      </c>
      <c r="J32">
        <v>2.0695487124371024E-3</v>
      </c>
      <c r="K32">
        <v>7.3041451021995665E-5</v>
      </c>
      <c r="L32">
        <v>8.9695477146521025E-5</v>
      </c>
      <c r="N32">
        <v>9.2711601275851104E-5</v>
      </c>
      <c r="O32">
        <v>1.9873166783340612E-4</v>
      </c>
      <c r="P32">
        <v>9.2711601275851104E-5</v>
      </c>
      <c r="Q32">
        <v>7.530522030633368E-5</v>
      </c>
    </row>
    <row r="33" spans="2:17">
      <c r="C33" s="1"/>
      <c r="D33">
        <v>1.2870576148895593E-3</v>
      </c>
      <c r="E33">
        <v>7.4108818869615255E-4</v>
      </c>
      <c r="F33">
        <v>3.4086156565338083E-4</v>
      </c>
      <c r="G33">
        <v>1.1447137852561131E-4</v>
      </c>
      <c r="I33">
        <v>4.0603823768724737E-3</v>
      </c>
      <c r="J33">
        <v>9.2930672375303516E-3</v>
      </c>
      <c r="K33">
        <v>8.3581016447125276E-5</v>
      </c>
      <c r="L33">
        <v>8.4660868696005272E-5</v>
      </c>
      <c r="N33">
        <v>1.3573772927618749E-4</v>
      </c>
      <c r="O33">
        <v>1.648120565065467E-4</v>
      </c>
      <c r="P33">
        <v>1.3573772927618749E-4</v>
      </c>
      <c r="Q33">
        <v>5.9494235040976574E-5</v>
      </c>
    </row>
    <row r="34" spans="2:17">
      <c r="C34" s="1" t="s">
        <v>196</v>
      </c>
      <c r="D34">
        <v>7.1376374791617811E-3</v>
      </c>
      <c r="E34">
        <v>2.1460036606577308E-3</v>
      </c>
      <c r="F34">
        <v>3.9793728278434705E-4</v>
      </c>
      <c r="G34">
        <v>1.974665096395806E-4</v>
      </c>
      <c r="I34">
        <v>1.1697908048171869E-2</v>
      </c>
      <c r="J34">
        <v>5.6436462154809191E-3</v>
      </c>
      <c r="K34">
        <v>4.4133358146566779E-4</v>
      </c>
      <c r="L34">
        <v>2.0803042755340948E-4</v>
      </c>
      <c r="N34">
        <v>1.1443151823434319E-4</v>
      </c>
      <c r="O34">
        <v>1.6757367853442498E-4</v>
      </c>
      <c r="P34">
        <v>1.1443151823434319E-4</v>
      </c>
      <c r="Q34">
        <v>6.9838869449683573E-5</v>
      </c>
    </row>
    <row r="35" spans="2:17">
      <c r="C35" s="1" t="s">
        <v>197</v>
      </c>
      <c r="D35">
        <v>3.7077044531957544E-3</v>
      </c>
      <c r="E35">
        <v>1.1333115273078106E-3</v>
      </c>
      <c r="F35">
        <v>2.9576567960936745E-4</v>
      </c>
      <c r="G35">
        <v>1.0954121342413562E-4</v>
      </c>
      <c r="I35">
        <v>5.349631420627483E-3</v>
      </c>
      <c r="J35">
        <v>2.4558722638721533E-3</v>
      </c>
      <c r="K35">
        <v>3.9563867972040526E-4</v>
      </c>
      <c r="L35">
        <v>1.101686784684541E-4</v>
      </c>
      <c r="N35">
        <v>1.9599313042779073E-5</v>
      </c>
      <c r="O35">
        <v>5.1246394784921893E-5</v>
      </c>
      <c r="P35">
        <v>1.9599313042779073E-5</v>
      </c>
      <c r="Q35">
        <v>5.9667842356798319E-6</v>
      </c>
    </row>
    <row r="36" spans="2:17">
      <c r="C36" s="1" t="s">
        <v>77</v>
      </c>
      <c r="D36">
        <v>1.5136640045624189E-3</v>
      </c>
      <c r="E36">
        <v>4.6267249358640332E-4</v>
      </c>
      <c r="F36">
        <v>1.207458330784069E-4</v>
      </c>
      <c r="G36">
        <v>4.4720013115740534E-5</v>
      </c>
      <c r="I36">
        <v>2.1839778820829372E-3</v>
      </c>
      <c r="J36">
        <v>1.0026056533234237E-3</v>
      </c>
      <c r="K36">
        <v>1.6151881463723528E-4</v>
      </c>
      <c r="L36">
        <v>4.4976174647409386E-5</v>
      </c>
      <c r="N36">
        <v>8.0013860439806503E-6</v>
      </c>
      <c r="O36">
        <v>2.0921253063380589E-5</v>
      </c>
      <c r="P36">
        <v>8.0013860439806503E-6</v>
      </c>
      <c r="Q36">
        <v>2.4359294637830189E-6</v>
      </c>
    </row>
    <row r="42" spans="2:17" ht="17.399999999999999">
      <c r="B42" s="33" t="s">
        <v>74</v>
      </c>
    </row>
    <row r="44" spans="2:17">
      <c r="C44" s="19" t="s">
        <v>73</v>
      </c>
      <c r="H44" s="19" t="s">
        <v>73</v>
      </c>
    </row>
    <row r="45" spans="2:17">
      <c r="D45" s="3" t="s">
        <v>70</v>
      </c>
      <c r="E45" s="3" t="s">
        <v>69</v>
      </c>
      <c r="F45" s="3"/>
      <c r="G45" s="3"/>
      <c r="H45" s="3"/>
      <c r="I45" s="3"/>
      <c r="J45" s="3" t="s">
        <v>70</v>
      </c>
      <c r="K45" s="3" t="s">
        <v>69</v>
      </c>
    </row>
    <row r="46" spans="2:17">
      <c r="C46" s="1" t="s">
        <v>41</v>
      </c>
      <c r="D46" s="16">
        <v>7.4143596596176092E-5</v>
      </c>
      <c r="E46" s="16">
        <v>3.4150210723684816E-5</v>
      </c>
      <c r="F46" s="1"/>
      <c r="G46" s="1"/>
      <c r="H46" s="1"/>
      <c r="I46" s="1" t="s">
        <v>41</v>
      </c>
      <c r="J46">
        <v>1.7352140738591834E-5</v>
      </c>
      <c r="K46">
        <v>1.3722026148840117E-5</v>
      </c>
    </row>
    <row r="47" spans="2:17">
      <c r="C47" s="12" t="s">
        <v>35</v>
      </c>
      <c r="D47" s="16">
        <v>7.7845567516311042E-5</v>
      </c>
      <c r="E47" s="16">
        <v>6.776332012855639E-5</v>
      </c>
      <c r="F47" s="1"/>
      <c r="G47" s="1"/>
      <c r="H47" s="1"/>
      <c r="I47" s="12" t="s">
        <v>35</v>
      </c>
      <c r="J47">
        <v>5.5698405685258603E-6</v>
      </c>
      <c r="K47">
        <v>6.8228402537258203E-6</v>
      </c>
    </row>
    <row r="48" spans="2:17">
      <c r="C48" s="1"/>
      <c r="D48" s="1"/>
      <c r="E48" s="1"/>
      <c r="F48" s="1"/>
      <c r="G48" s="1"/>
      <c r="H48" s="1"/>
      <c r="I48" s="1"/>
    </row>
    <row r="49" spans="2:17">
      <c r="C49" s="1"/>
      <c r="D49" s="1"/>
      <c r="E49" s="1"/>
      <c r="F49" s="1"/>
      <c r="G49" s="1"/>
      <c r="H49" s="1"/>
      <c r="I49" s="1"/>
    </row>
    <row r="50" spans="2:17">
      <c r="C50" s="19" t="s">
        <v>86</v>
      </c>
      <c r="D50" s="1"/>
      <c r="E50" s="1"/>
      <c r="F50" s="1"/>
      <c r="G50" s="1"/>
      <c r="H50" s="19" t="s">
        <v>86</v>
      </c>
      <c r="I50" s="1"/>
    </row>
    <row r="51" spans="2:17">
      <c r="C51" s="1"/>
      <c r="D51" s="1"/>
      <c r="E51" s="1"/>
      <c r="F51" s="1"/>
      <c r="G51" s="1"/>
      <c r="H51" s="1"/>
      <c r="I51" s="1"/>
    </row>
    <row r="52" spans="2:17">
      <c r="C52" s="1"/>
      <c r="D52" s="3" t="s">
        <v>70</v>
      </c>
      <c r="E52" s="3" t="s">
        <v>69</v>
      </c>
      <c r="F52" s="3"/>
      <c r="G52" s="3"/>
      <c r="H52" s="3"/>
      <c r="I52" s="3"/>
      <c r="J52" s="3" t="s">
        <v>70</v>
      </c>
      <c r="K52" s="3" t="s">
        <v>69</v>
      </c>
    </row>
    <row r="53" spans="2:17">
      <c r="C53" s="1" t="s">
        <v>41</v>
      </c>
      <c r="D53" s="16">
        <v>3.6848548423346251E-4</v>
      </c>
      <c r="E53" s="16">
        <v>1.2134617709086503E-4</v>
      </c>
      <c r="F53" s="1"/>
      <c r="G53" s="1"/>
      <c r="H53" s="1"/>
      <c r="I53" s="1" t="s">
        <v>41</v>
      </c>
      <c r="J53" s="16">
        <v>2.3621124478340649E-4</v>
      </c>
      <c r="K53" s="16">
        <v>6.664618087113499E-5</v>
      </c>
    </row>
    <row r="54" spans="2:17">
      <c r="C54" s="12" t="s">
        <v>35</v>
      </c>
      <c r="D54" s="16">
        <v>2.7507599572313855E-4</v>
      </c>
      <c r="E54" s="16">
        <v>1.3831977634594524E-4</v>
      </c>
      <c r="F54" s="1"/>
      <c r="G54" s="1"/>
      <c r="H54" s="1"/>
      <c r="I54" s="12" t="s">
        <v>35</v>
      </c>
      <c r="J54" s="16">
        <v>1.2232481574162935E-4</v>
      </c>
      <c r="K54" s="16">
        <v>3.2485004294417E-5</v>
      </c>
    </row>
    <row r="55" spans="2:17">
      <c r="C55" s="1"/>
      <c r="D55" s="1"/>
      <c r="E55" s="1"/>
      <c r="F55" s="1"/>
      <c r="G55" s="1"/>
      <c r="H55" s="1"/>
      <c r="I55" s="1"/>
      <c r="J55" s="1"/>
      <c r="K55" s="1"/>
    </row>
    <row r="56" spans="2:17">
      <c r="C56" s="19" t="s">
        <v>71</v>
      </c>
      <c r="D56" s="1"/>
      <c r="E56" s="1"/>
      <c r="F56" s="1"/>
      <c r="G56" s="1"/>
      <c r="H56" s="19" t="s">
        <v>71</v>
      </c>
      <c r="I56" s="1"/>
      <c r="J56" s="1"/>
      <c r="K56" s="1"/>
    </row>
    <row r="57" spans="2:17">
      <c r="C57" s="1"/>
      <c r="D57" s="1"/>
      <c r="E57" s="1"/>
      <c r="F57" s="1"/>
      <c r="G57" s="1"/>
      <c r="H57" s="1"/>
      <c r="I57" s="1"/>
      <c r="J57" s="1"/>
      <c r="K57" s="1"/>
    </row>
    <row r="58" spans="2:17">
      <c r="C58" s="1"/>
      <c r="D58" s="3" t="s">
        <v>70</v>
      </c>
      <c r="E58" s="3" t="s">
        <v>69</v>
      </c>
      <c r="F58" s="3"/>
      <c r="G58" s="3"/>
      <c r="H58" s="3"/>
      <c r="I58" s="3"/>
      <c r="J58" s="3" t="s">
        <v>70</v>
      </c>
      <c r="K58" s="3" t="s">
        <v>69</v>
      </c>
    </row>
    <row r="59" spans="2:17">
      <c r="C59" s="1" t="s">
        <v>41</v>
      </c>
      <c r="D59" s="16">
        <v>7.9253924115879395E-5</v>
      </c>
      <c r="E59" s="16">
        <v>1.1524468572060512E-4</v>
      </c>
      <c r="F59" s="1"/>
      <c r="G59" s="1"/>
      <c r="H59" s="1"/>
      <c r="I59" s="1" t="s">
        <v>41</v>
      </c>
      <c r="J59">
        <v>1.0837926701478527E-5</v>
      </c>
      <c r="K59">
        <v>1.1524468572060512E-4</v>
      </c>
    </row>
    <row r="60" spans="2:17">
      <c r="C60" s="12" t="s">
        <v>35</v>
      </c>
      <c r="D60" s="16">
        <v>6.6221221783111612E-5</v>
      </c>
      <c r="E60" s="16">
        <v>5.3779832011963484E-5</v>
      </c>
      <c r="F60" s="1"/>
      <c r="G60" s="1"/>
      <c r="H60" s="1"/>
      <c r="I60" s="12" t="s">
        <v>35</v>
      </c>
      <c r="J60">
        <v>8.6235035103073534E-6</v>
      </c>
      <c r="K60">
        <v>5.3779832011963484E-5</v>
      </c>
    </row>
    <row r="62" spans="2:17" ht="18">
      <c r="B62" s="30" t="s">
        <v>191</v>
      </c>
    </row>
    <row r="63" spans="2:17" ht="18">
      <c r="D63" s="31" t="s">
        <v>73</v>
      </c>
      <c r="I63" s="31" t="s">
        <v>86</v>
      </c>
      <c r="N63" s="31" t="s">
        <v>71</v>
      </c>
    </row>
    <row r="64" spans="2:17">
      <c r="D64" s="53" t="s">
        <v>70</v>
      </c>
      <c r="E64" s="53"/>
      <c r="F64" s="53" t="s">
        <v>69</v>
      </c>
      <c r="G64" s="53"/>
      <c r="H64" s="1"/>
      <c r="I64" s="53" t="s">
        <v>70</v>
      </c>
      <c r="J64" s="53"/>
      <c r="K64" s="53" t="s">
        <v>69</v>
      </c>
      <c r="L64" s="53"/>
      <c r="M64" s="1"/>
      <c r="N64" s="53" t="s">
        <v>70</v>
      </c>
      <c r="O64" s="53"/>
      <c r="P64" s="53" t="s">
        <v>69</v>
      </c>
      <c r="Q64" s="53"/>
    </row>
    <row r="65" spans="3:17">
      <c r="D65" s="34" t="s">
        <v>41</v>
      </c>
      <c r="E65" s="48" t="s">
        <v>130</v>
      </c>
      <c r="F65" s="34" t="s">
        <v>41</v>
      </c>
      <c r="G65" s="34" t="s">
        <v>130</v>
      </c>
      <c r="H65" s="34"/>
      <c r="I65" s="34" t="s">
        <v>41</v>
      </c>
      <c r="J65" s="48" t="s">
        <v>130</v>
      </c>
      <c r="K65" s="34" t="s">
        <v>41</v>
      </c>
      <c r="L65" s="48" t="s">
        <v>130</v>
      </c>
      <c r="M65" s="34"/>
      <c r="N65" s="34" t="s">
        <v>41</v>
      </c>
      <c r="O65" s="48" t="s">
        <v>35</v>
      </c>
      <c r="P65" s="34" t="s">
        <v>41</v>
      </c>
      <c r="Q65" s="48" t="s">
        <v>130</v>
      </c>
    </row>
    <row r="66" spans="3:17">
      <c r="C66" s="53" t="s">
        <v>193</v>
      </c>
      <c r="D66">
        <v>1.6824767576289701E-4</v>
      </c>
      <c r="E66">
        <v>8.1987008495318665E-5</v>
      </c>
      <c r="F66">
        <v>7.9397597326197035E-5</v>
      </c>
      <c r="G66">
        <v>6.3830924702544452E-5</v>
      </c>
      <c r="I66">
        <v>2.1062641399256814E-4</v>
      </c>
      <c r="J66">
        <v>9.50294834492021E-5</v>
      </c>
      <c r="K66">
        <v>3.850713598622013E-4</v>
      </c>
      <c r="L66">
        <v>8.7984857799087123E-5</v>
      </c>
      <c r="N66">
        <v>6.3323889805487189E-5</v>
      </c>
      <c r="O66">
        <v>7.6887543061818507E-5</v>
      </c>
      <c r="P66">
        <v>1.7300596537714994E-4</v>
      </c>
      <c r="Q66">
        <v>5.3248831937355576E-5</v>
      </c>
    </row>
    <row r="67" spans="3:17">
      <c r="C67" s="53"/>
      <c r="D67">
        <v>6.4559044455567038E-5</v>
      </c>
      <c r="E67">
        <v>6.7626819049738154E-5</v>
      </c>
      <c r="F67">
        <v>2.9703217722077502E-5</v>
      </c>
      <c r="G67">
        <v>9.5641395571823223E-5</v>
      </c>
      <c r="I67">
        <v>2.4977329303995522E-5</v>
      </c>
      <c r="J67">
        <v>1.0735482115340083E-4</v>
      </c>
      <c r="K67">
        <v>1.4148206933111543E-5</v>
      </c>
      <c r="L67">
        <v>1.3015103708254882E-4</v>
      </c>
      <c r="N67">
        <v>7.0750967612373579E-5</v>
      </c>
      <c r="O67">
        <v>1.0503147906538105E-4</v>
      </c>
      <c r="P67">
        <v>3.1010351498826122E-5</v>
      </c>
      <c r="Q67">
        <v>2.8933681027557633E-5</v>
      </c>
    </row>
    <row r="68" spans="3:17">
      <c r="C68" s="53" t="s">
        <v>198</v>
      </c>
      <c r="D68">
        <v>5.7232540441769336E-5</v>
      </c>
      <c r="E68">
        <v>5.231395081095256E-5</v>
      </c>
      <c r="F68">
        <v>7.9908852891811844E-5</v>
      </c>
      <c r="G68">
        <v>6.4655609188545254E-5</v>
      </c>
      <c r="I68">
        <v>1.479784088550404E-4</v>
      </c>
      <c r="J68">
        <v>2.7008552595726281E-5</v>
      </c>
      <c r="K68">
        <v>3.1559317481945982E-4</v>
      </c>
      <c r="L68">
        <v>8.4660868696005272E-5</v>
      </c>
      <c r="N68">
        <v>1.3480012029184568E-4</v>
      </c>
      <c r="O68">
        <v>7.0750967612373579E-5</v>
      </c>
      <c r="P68">
        <v>2.3307944555415945E-4</v>
      </c>
      <c r="Q68">
        <v>6.7400060145923071E-5</v>
      </c>
    </row>
    <row r="69" spans="3:17">
      <c r="C69" s="53"/>
      <c r="D69">
        <v>5.1716305839323889E-5</v>
      </c>
      <c r="E69">
        <v>8.9695477146521188E-5</v>
      </c>
      <c r="F69">
        <v>1.4246615494647634E-5</v>
      </c>
      <c r="G69">
        <v>4.6606004366453502E-5</v>
      </c>
      <c r="I69">
        <v>2.2355335931899979E-5</v>
      </c>
      <c r="J69">
        <v>3.1709523137288416E-5</v>
      </c>
      <c r="K69">
        <v>1.3109559641375728E-5</v>
      </c>
      <c r="L69">
        <v>5.4367922204267361E-5</v>
      </c>
      <c r="N69">
        <v>7.7960853165294711E-5</v>
      </c>
      <c r="O69">
        <v>4.933973198276029E-5</v>
      </c>
      <c r="P69">
        <v>6.6934493922920975E-5</v>
      </c>
      <c r="Q69">
        <v>4.2656035281847735E-5</v>
      </c>
    </row>
    <row r="70" spans="3:17">
      <c r="C70" s="53" t="s">
        <v>195</v>
      </c>
      <c r="D70">
        <v>4.5134038130955064E-5</v>
      </c>
      <c r="E70">
        <v>8.5754672448814669E-5</v>
      </c>
      <c r="F70">
        <v>8.5414992533047748E-7</v>
      </c>
      <c r="G70">
        <v>8.2514937750269936E-5</v>
      </c>
      <c r="I70">
        <v>1.6531485968228287E-3</v>
      </c>
      <c r="J70">
        <v>7.4586019029118232E-4</v>
      </c>
      <c r="K70">
        <v>1.1604071825779924E-7</v>
      </c>
      <c r="L70">
        <v>2.9219795374027909E-4</v>
      </c>
      <c r="N70">
        <v>5.0726860654980445E-5</v>
      </c>
      <c r="O70">
        <v>5.3248831937355393E-5</v>
      </c>
      <c r="P70">
        <v>8.4722777047000725E-5</v>
      </c>
      <c r="Q70">
        <v>8.4722777047000725E-5</v>
      </c>
    </row>
    <row r="71" spans="3:17">
      <c r="C71" s="53"/>
      <c r="D71">
        <v>5.797197494654421E-5</v>
      </c>
      <c r="E71">
        <v>8.9695477146521025E-5</v>
      </c>
      <c r="F71">
        <v>7.9083098204438332E-7</v>
      </c>
      <c r="G71">
        <v>5.3331049191701996E-5</v>
      </c>
      <c r="I71">
        <v>1.5182682049444231E-4</v>
      </c>
      <c r="J71">
        <v>6.4349340371203155E-4</v>
      </c>
      <c r="K71">
        <v>3.8720570784015425E-8</v>
      </c>
      <c r="L71">
        <v>1.8055601855348371E-4</v>
      </c>
      <c r="N71">
        <v>7.7960853165294711E-5</v>
      </c>
      <c r="O71">
        <v>4.2068777038980812E-5</v>
      </c>
      <c r="P71">
        <v>4.5717606632096189E-5</v>
      </c>
      <c r="Q71">
        <v>4.5717606632096189E-5</v>
      </c>
    </row>
    <row r="72" spans="3:17">
      <c r="C72" s="1" t="s">
        <v>196</v>
      </c>
      <c r="D72">
        <v>7.4143596596176092E-5</v>
      </c>
      <c r="E72">
        <v>7.7845567516311042E-5</v>
      </c>
      <c r="F72">
        <v>3.4150210723684816E-5</v>
      </c>
      <c r="G72">
        <v>6.776332012855639E-5</v>
      </c>
      <c r="I72">
        <v>3.6848548423346251E-4</v>
      </c>
      <c r="J72">
        <v>2.7507599572313855E-4</v>
      </c>
      <c r="K72">
        <v>1.2134617709086503E-4</v>
      </c>
      <c r="L72">
        <v>1.3831977634594524E-4</v>
      </c>
      <c r="N72">
        <v>7.9253924115879395E-5</v>
      </c>
      <c r="O72">
        <v>6.6221221783111612E-5</v>
      </c>
      <c r="P72">
        <v>1.0574510667202555E-4</v>
      </c>
      <c r="Q72">
        <v>5.3779832011963484E-5</v>
      </c>
    </row>
    <row r="73" spans="3:17">
      <c r="C73" s="1" t="s">
        <v>197</v>
      </c>
      <c r="D73">
        <v>4.2503890754510811E-5</v>
      </c>
      <c r="E73">
        <v>1.3643267341541719E-5</v>
      </c>
      <c r="F73">
        <v>3.361196230178642E-5</v>
      </c>
      <c r="G73">
        <v>1.6712477218149571E-5</v>
      </c>
      <c r="I73">
        <v>5.7859702122700066E-4</v>
      </c>
      <c r="J73">
        <v>2.9963338144696331E-4</v>
      </c>
      <c r="K73">
        <v>1.6324913643951761E-4</v>
      </c>
      <c r="L73">
        <v>7.957168481344193E-5</v>
      </c>
      <c r="N73">
        <v>2.6547390288307574E-5</v>
      </c>
      <c r="O73">
        <v>2.1123183395352589E-5</v>
      </c>
      <c r="P73">
        <v>7.2886719605342321E-5</v>
      </c>
      <c r="Q73">
        <v>1.8024649665806156E-5</v>
      </c>
    </row>
    <row r="74" spans="3:17">
      <c r="C74" s="1" t="s">
        <v>77</v>
      </c>
      <c r="D74">
        <v>1.7352140738591834E-5</v>
      </c>
      <c r="E74">
        <v>5.5698405685258603E-6</v>
      </c>
      <c r="F74">
        <v>1.3722026148840117E-5</v>
      </c>
      <c r="G74">
        <v>6.8228402537258203E-6</v>
      </c>
      <c r="I74">
        <v>2.3621124478340649E-4</v>
      </c>
      <c r="J74">
        <v>1.2232481574162935E-4</v>
      </c>
      <c r="K74">
        <v>6.664618087113499E-5</v>
      </c>
      <c r="L74">
        <v>3.2485004294417E-5</v>
      </c>
      <c r="N74">
        <v>1.0837926701478527E-5</v>
      </c>
      <c r="O74">
        <v>8.6235035103073534E-6</v>
      </c>
      <c r="P74">
        <v>2.9755878676399933E-5</v>
      </c>
      <c r="Q74">
        <v>7.3585324122754036E-6</v>
      </c>
    </row>
  </sheetData>
  <mergeCells count="15">
    <mergeCell ref="N26:O26"/>
    <mergeCell ref="P26:Q26"/>
    <mergeCell ref="D26:E26"/>
    <mergeCell ref="F26:G26"/>
    <mergeCell ref="I26:J26"/>
    <mergeCell ref="K26:L26"/>
    <mergeCell ref="P64:Q64"/>
    <mergeCell ref="C66:C67"/>
    <mergeCell ref="C68:C69"/>
    <mergeCell ref="C70:C71"/>
    <mergeCell ref="D64:E64"/>
    <mergeCell ref="F64:G64"/>
    <mergeCell ref="I64:J64"/>
    <mergeCell ref="K64:L64"/>
    <mergeCell ref="N64:O6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S80"/>
  <sheetViews>
    <sheetView topLeftCell="D16" workbookViewId="0">
      <selection activeCell="F3" sqref="F3"/>
    </sheetView>
  </sheetViews>
  <sheetFormatPr defaultColWidth="8.77734375" defaultRowHeight="14.4"/>
  <cols>
    <col min="1" max="1" width="12.109375" customWidth="1"/>
    <col min="2" max="2" width="13.77734375" customWidth="1"/>
    <col min="3" max="3" width="14.77734375" customWidth="1"/>
    <col min="4" max="4" width="19.6640625" customWidth="1"/>
    <col min="5" max="5" width="16" customWidth="1"/>
    <col min="6" max="6" width="13.6640625" customWidth="1"/>
    <col min="7" max="7" width="15.44140625" customWidth="1"/>
    <col min="8" max="8" width="11.44140625" customWidth="1"/>
    <col min="9" max="9" width="14.77734375" customWidth="1"/>
    <col min="10" max="10" width="19.6640625" customWidth="1"/>
    <col min="11" max="11" width="14.6640625" customWidth="1"/>
    <col min="13" max="13" width="12.77734375" customWidth="1"/>
    <col min="14" max="14" width="12.109375" customWidth="1"/>
  </cols>
  <sheetData>
    <row r="3" spans="2:13">
      <c r="B3" s="8" t="s">
        <v>88</v>
      </c>
    </row>
    <row r="6" spans="2:13">
      <c r="B6" s="1" t="s">
        <v>87</v>
      </c>
    </row>
    <row r="7" spans="2:13">
      <c r="C7" s="1" t="s">
        <v>78</v>
      </c>
      <c r="J7" s="1" t="s">
        <v>77</v>
      </c>
    </row>
    <row r="8" spans="2:13">
      <c r="D8" s="12" t="s">
        <v>73</v>
      </c>
    </row>
    <row r="9" spans="2:13">
      <c r="E9" s="3" t="s">
        <v>70</v>
      </c>
      <c r="F9" s="3" t="s">
        <v>69</v>
      </c>
      <c r="G9" s="20"/>
      <c r="H9" s="20"/>
      <c r="I9" s="20"/>
      <c r="J9" s="20"/>
      <c r="K9" s="20"/>
      <c r="L9" s="3" t="s">
        <v>70</v>
      </c>
      <c r="M9" s="3" t="s">
        <v>69</v>
      </c>
    </row>
    <row r="10" spans="2:13">
      <c r="D10" s="1" t="s">
        <v>85</v>
      </c>
      <c r="E10">
        <v>1.2354740218880648E-4</v>
      </c>
      <c r="F10">
        <v>1.4111865243308819E-4</v>
      </c>
      <c r="K10" t="s">
        <v>85</v>
      </c>
      <c r="L10" s="49">
        <v>4.088141125522658E-5</v>
      </c>
      <c r="M10" s="49">
        <v>6.2886296510575201E-5</v>
      </c>
    </row>
    <row r="11" spans="2:13">
      <c r="D11" s="1" t="s">
        <v>84</v>
      </c>
      <c r="E11">
        <v>1.2628209069509726E-4</v>
      </c>
      <c r="F11">
        <v>9.1433493000970929E-5</v>
      </c>
      <c r="K11" t="s">
        <v>84</v>
      </c>
      <c r="L11" s="49">
        <v>2.621218210353341E-5</v>
      </c>
      <c r="M11" s="49">
        <v>2.2199284372941155E-5</v>
      </c>
    </row>
    <row r="12" spans="2:13">
      <c r="D12" s="1" t="s">
        <v>83</v>
      </c>
      <c r="E12">
        <v>4.1062963378610765E-3</v>
      </c>
      <c r="F12">
        <v>9.4714007913563889E-5</v>
      </c>
      <c r="K12" t="s">
        <v>83</v>
      </c>
      <c r="L12" s="49">
        <v>5.6377802062108364E-4</v>
      </c>
      <c r="M12" s="49">
        <v>5.0025894755404442E-5</v>
      </c>
    </row>
    <row r="13" spans="2:13">
      <c r="D13" s="1" t="s">
        <v>82</v>
      </c>
      <c r="E13">
        <v>8.7199771126283057E-5</v>
      </c>
      <c r="F13">
        <v>4.0620700528627349E-5</v>
      </c>
      <c r="K13" t="s">
        <v>82</v>
      </c>
      <c r="L13" s="49">
        <v>1.4142206542149462E-5</v>
      </c>
      <c r="M13" s="49">
        <v>1.7729429711852831E-5</v>
      </c>
    </row>
    <row r="14" spans="2:13">
      <c r="D14" s="1" t="s">
        <v>81</v>
      </c>
      <c r="E14">
        <v>5.0512354576489975E-5</v>
      </c>
      <c r="F14">
        <v>1.518088747804967E-4</v>
      </c>
      <c r="K14" t="s">
        <v>81</v>
      </c>
      <c r="L14" s="49">
        <v>1.2036348283318142E-5</v>
      </c>
      <c r="M14" s="49">
        <v>3.1306153040735197E-5</v>
      </c>
    </row>
    <row r="16" spans="2:13" ht="18">
      <c r="C16" s="30" t="s">
        <v>201</v>
      </c>
      <c r="D16" s="1"/>
    </row>
    <row r="17" spans="3:19">
      <c r="E17" s="12" t="s">
        <v>73</v>
      </c>
      <c r="K17" s="12" t="s">
        <v>73</v>
      </c>
    </row>
    <row r="18" spans="3:19">
      <c r="E18" s="53" t="s">
        <v>70</v>
      </c>
      <c r="F18" s="53"/>
      <c r="G18" s="53"/>
      <c r="H18" s="53"/>
      <c r="I18" s="53"/>
      <c r="K18" s="53" t="s">
        <v>69</v>
      </c>
      <c r="L18" s="53"/>
      <c r="M18" s="53"/>
      <c r="N18" s="53"/>
      <c r="O18" s="53"/>
    </row>
    <row r="19" spans="3:19">
      <c r="E19" s="34" t="s">
        <v>85</v>
      </c>
      <c r="F19" s="34" t="s">
        <v>84</v>
      </c>
      <c r="G19" s="34" t="s">
        <v>200</v>
      </c>
      <c r="H19" s="34" t="s">
        <v>82</v>
      </c>
      <c r="I19" s="34" t="s">
        <v>81</v>
      </c>
      <c r="J19" s="20"/>
      <c r="K19" s="34" t="s">
        <v>85</v>
      </c>
      <c r="L19" s="34" t="s">
        <v>84</v>
      </c>
      <c r="M19" s="34" t="s">
        <v>200</v>
      </c>
      <c r="N19" s="34" t="s">
        <v>82</v>
      </c>
      <c r="O19" s="34" t="s">
        <v>81</v>
      </c>
      <c r="R19" s="53"/>
      <c r="S19" s="53"/>
    </row>
    <row r="20" spans="3:19">
      <c r="D20" s="53" t="s">
        <v>193</v>
      </c>
      <c r="E20">
        <v>4.3428914605405136E-5</v>
      </c>
      <c r="F20">
        <v>8.1462456923315861E-5</v>
      </c>
      <c r="G20">
        <v>2.2067392176087185E-3</v>
      </c>
      <c r="H20">
        <v>1.2766887310723148E-4</v>
      </c>
      <c r="I20">
        <v>8.8551408296261384E-5</v>
      </c>
      <c r="K20">
        <v>3.3436085449655388E-4</v>
      </c>
      <c r="L20">
        <v>7.6889968018931671E-5</v>
      </c>
      <c r="M20">
        <v>1.1744838705614579E-4</v>
      </c>
      <c r="N20">
        <v>7.4461537641538593E-5</v>
      </c>
      <c r="O20">
        <v>1.6717122981826563E-4</v>
      </c>
    </row>
    <row r="21" spans="3:19">
      <c r="D21" s="53"/>
      <c r="E21">
        <v>8.4597746013973649E-5</v>
      </c>
      <c r="F21">
        <v>1.5085543491977443E-4</v>
      </c>
      <c r="G21">
        <v>4.64849284660081E-3</v>
      </c>
      <c r="H21">
        <v>5.0302120736505287E-5</v>
      </c>
      <c r="I21">
        <v>2.7008552595726281E-5</v>
      </c>
      <c r="K21">
        <v>1.2215315534497352E-4</v>
      </c>
      <c r="L21">
        <v>7.7883373081600037E-5</v>
      </c>
      <c r="M21">
        <v>6.367024101292074E-5</v>
      </c>
      <c r="N21">
        <v>3.3187023120235983E-5</v>
      </c>
      <c r="O21">
        <v>6.938556101473456E-5</v>
      </c>
    </row>
    <row r="22" spans="3:19">
      <c r="D22" s="53" t="s">
        <v>198</v>
      </c>
      <c r="E22">
        <v>3.2172900096351029E-4</v>
      </c>
      <c r="F22">
        <v>4.3708561282991651E-5</v>
      </c>
      <c r="G22">
        <v>5.816596674851242E-3</v>
      </c>
      <c r="H22">
        <v>1.1896579986447337E-4</v>
      </c>
      <c r="I22">
        <v>7.5423567804549621E-5</v>
      </c>
      <c r="K22">
        <v>3.27984121076741E-4</v>
      </c>
      <c r="L22">
        <v>8.0941261423900224E-5</v>
      </c>
      <c r="M22">
        <v>3.27984121076741E-4</v>
      </c>
      <c r="N22">
        <v>1.0944203523431285E-4</v>
      </c>
      <c r="O22">
        <v>2.8296941059794979E-4</v>
      </c>
    </row>
    <row r="23" spans="3:19">
      <c r="D23" s="53"/>
      <c r="E23">
        <v>1.0857493810978299E-4</v>
      </c>
      <c r="F23">
        <v>1.9753200577815374E-4</v>
      </c>
      <c r="G23">
        <v>3.4265649552707258E-3</v>
      </c>
      <c r="H23">
        <v>5.4665068263355322E-5</v>
      </c>
      <c r="I23">
        <v>5.4718007140762862E-5</v>
      </c>
      <c r="K23">
        <v>6.1929174924150004E-5</v>
      </c>
      <c r="L23">
        <v>1.9501247835124796E-4</v>
      </c>
      <c r="M23">
        <v>5.8996085220255009E-5</v>
      </c>
      <c r="N23">
        <v>2.6585124548491455E-5</v>
      </c>
      <c r="O23">
        <v>1.0944203523431285E-4</v>
      </c>
    </row>
    <row r="24" spans="3:19">
      <c r="D24" s="53" t="s">
        <v>195</v>
      </c>
      <c r="E24">
        <v>7.3511778205854095E-5</v>
      </c>
      <c r="F24">
        <v>8.9121606915099872E-5</v>
      </c>
      <c r="G24">
        <v>3.222668527690614E-3</v>
      </c>
      <c r="H24">
        <v>1.0735482115340064E-4</v>
      </c>
      <c r="I24">
        <v>9.2466154636117081E-6</v>
      </c>
      <c r="K24">
        <v>6.5542002081819187E-8</v>
      </c>
      <c r="L24">
        <v>8.5754672448814669E-5</v>
      </c>
      <c r="M24">
        <v>1.2452980395545676E-7</v>
      </c>
      <c r="N24">
        <v>2.1453020007280126E-8</v>
      </c>
      <c r="O24">
        <v>1.8055601855348371E-4</v>
      </c>
    </row>
    <row r="25" spans="3:19">
      <c r="D25" s="53"/>
      <c r="E25">
        <v>1.0944203523431285E-4</v>
      </c>
      <c r="F25">
        <v>1.9501247835124796E-4</v>
      </c>
      <c r="G25">
        <v>5.3167158051443467E-3</v>
      </c>
      <c r="H25">
        <v>6.424194363273228E-5</v>
      </c>
      <c r="I25">
        <v>4.8125976158028024E-5</v>
      </c>
      <c r="K25">
        <v>2.1906675402891484E-7</v>
      </c>
      <c r="L25">
        <v>3.2119204681331022E-5</v>
      </c>
      <c r="M25">
        <v>6.0683311365350421E-8</v>
      </c>
      <c r="N25">
        <v>2.7029607177960373E-8</v>
      </c>
      <c r="O25">
        <v>1.0132899346423365E-4</v>
      </c>
    </row>
    <row r="26" spans="3:19">
      <c r="D26" s="1" t="s">
        <v>196</v>
      </c>
      <c r="E26">
        <v>1.2354740218880648E-4</v>
      </c>
      <c r="F26">
        <v>1.2628209069509726E-4</v>
      </c>
      <c r="G26">
        <f>AVERAGE(G20,G21,G22,G23,G24,G25)</f>
        <v>4.1062963378610765E-3</v>
      </c>
      <c r="H26">
        <v>8.7199771126283057E-5</v>
      </c>
      <c r="I26">
        <f>AVERAGE(I20,I21,I22,I23,I24,I25)</f>
        <v>5.0512354576489975E-5</v>
      </c>
      <c r="K26">
        <v>1.4111865243308819E-4</v>
      </c>
      <c r="L26">
        <v>9.1433493000970929E-5</v>
      </c>
      <c r="M26">
        <f>AVERAGE(M20,M21,M22,M23,M24,M25)</f>
        <v>9.4714007913563889E-5</v>
      </c>
      <c r="N26">
        <v>4.0620700528627349E-5</v>
      </c>
      <c r="O26">
        <f>AVERAGE(O20,O21,O22,O23,O24,O25)</f>
        <v>1.518088747804967E-4</v>
      </c>
    </row>
    <row r="27" spans="3:19">
      <c r="D27" s="1" t="s">
        <v>197</v>
      </c>
      <c r="E27">
        <v>1.0013859754017826E-4</v>
      </c>
      <c r="F27">
        <v>6.4206471198569869E-5</v>
      </c>
      <c r="G27">
        <v>1.3809684787179474E-3</v>
      </c>
      <c r="H27">
        <v>3.4641189865316261E-5</v>
      </c>
      <c r="I27">
        <v>2.9482911660553699E-5</v>
      </c>
      <c r="K27">
        <v>1.540393382642755E-4</v>
      </c>
      <c r="L27">
        <v>5.4376919368646252E-5</v>
      </c>
      <c r="M27">
        <v>1.2253791607691396E-4</v>
      </c>
      <c r="N27">
        <v>4.3428056224578824E-5</v>
      </c>
      <c r="O27">
        <v>7.6684100759281262E-5</v>
      </c>
    </row>
    <row r="28" spans="3:19">
      <c r="D28" s="1" t="s">
        <v>77</v>
      </c>
      <c r="E28">
        <v>4.088141125522658E-5</v>
      </c>
      <c r="F28">
        <v>2.621218210353341E-5</v>
      </c>
      <c r="G28">
        <v>5.6377802062108364E-4</v>
      </c>
      <c r="H28">
        <v>1.4142206542149462E-5</v>
      </c>
      <c r="I28">
        <v>1.2036348283318142E-5</v>
      </c>
      <c r="K28">
        <v>6.2886296510575201E-5</v>
      </c>
      <c r="L28">
        <v>2.2199284372941155E-5</v>
      </c>
      <c r="M28">
        <v>5.0025894755404442E-5</v>
      </c>
      <c r="N28">
        <v>1.7729429711852831E-5</v>
      </c>
      <c r="O28">
        <v>3.1306153040735197E-5</v>
      </c>
    </row>
    <row r="32" spans="3:19">
      <c r="C32" s="1" t="s">
        <v>78</v>
      </c>
      <c r="J32" s="1" t="s">
        <v>77</v>
      </c>
    </row>
    <row r="33" spans="3:15">
      <c r="D33" s="12" t="s">
        <v>86</v>
      </c>
    </row>
    <row r="34" spans="3:15">
      <c r="E34" s="3" t="s">
        <v>70</v>
      </c>
      <c r="F34" s="3" t="s">
        <v>69</v>
      </c>
      <c r="G34" s="20"/>
      <c r="H34" s="20"/>
      <c r="I34" s="20"/>
      <c r="J34" s="20"/>
      <c r="K34" s="20"/>
      <c r="L34" s="3" t="s">
        <v>70</v>
      </c>
      <c r="M34" s="3" t="s">
        <v>69</v>
      </c>
    </row>
    <row r="35" spans="3:15">
      <c r="D35" s="1" t="s">
        <v>85</v>
      </c>
      <c r="E35">
        <v>1.0145144284474527E-2</v>
      </c>
      <c r="F35">
        <v>3.0723717025425039E-4</v>
      </c>
      <c r="K35" t="s">
        <v>85</v>
      </c>
      <c r="L35" s="50">
        <v>2.272489232052068E-3</v>
      </c>
      <c r="M35" s="50">
        <v>1.0715504115815279E-4</v>
      </c>
    </row>
    <row r="36" spans="3:15">
      <c r="D36" s="1" t="s">
        <v>84</v>
      </c>
      <c r="E36">
        <v>1.2639642339612183E-2</v>
      </c>
      <c r="F36">
        <v>4.2321897401955246E-4</v>
      </c>
      <c r="K36" t="s">
        <v>84</v>
      </c>
      <c r="L36" s="50">
        <v>1.7501444971351073E-3</v>
      </c>
      <c r="M36" s="50">
        <v>1.227959314977956E-4</v>
      </c>
    </row>
    <row r="37" spans="3:15">
      <c r="D37" s="1" t="s">
        <v>83</v>
      </c>
      <c r="E37">
        <v>1.1598908329675061E-2</v>
      </c>
      <c r="F37">
        <v>6.2757634491412701E-4</v>
      </c>
      <c r="K37" t="s">
        <v>83</v>
      </c>
      <c r="L37" s="50">
        <v>1.6817162716365177E-3</v>
      </c>
      <c r="M37" s="50">
        <v>2.3148188926258947E-4</v>
      </c>
    </row>
    <row r="38" spans="3:15">
      <c r="D38" s="1" t="s">
        <v>82</v>
      </c>
      <c r="E38">
        <v>1.2174740037687133E-2</v>
      </c>
      <c r="F38">
        <v>2.100977650629632E-4</v>
      </c>
      <c r="K38" t="s">
        <v>82</v>
      </c>
      <c r="L38" s="50">
        <v>1.4868705216464142E-3</v>
      </c>
      <c r="M38" s="50">
        <v>7.4389107019112521E-5</v>
      </c>
    </row>
    <row r="39" spans="3:15">
      <c r="D39" s="1" t="s">
        <v>81</v>
      </c>
      <c r="E39">
        <v>4.0891512716798968E-5</v>
      </c>
      <c r="F39">
        <v>1.1226223315444785E-4</v>
      </c>
      <c r="K39" t="s">
        <v>81</v>
      </c>
      <c r="L39" s="50">
        <v>1.6864010768450391E-5</v>
      </c>
      <c r="M39" s="50">
        <v>1.653044037332043E-5</v>
      </c>
    </row>
    <row r="41" spans="3:15" ht="18">
      <c r="C41" s="30" t="s">
        <v>201</v>
      </c>
    </row>
    <row r="42" spans="3:15">
      <c r="C42" s="1"/>
      <c r="E42" s="12" t="s">
        <v>86</v>
      </c>
      <c r="J42" s="1"/>
      <c r="K42" s="12" t="s">
        <v>86</v>
      </c>
    </row>
    <row r="43" spans="3:15">
      <c r="D43" s="12"/>
      <c r="E43" s="53" t="s">
        <v>70</v>
      </c>
      <c r="F43" s="53"/>
      <c r="G43" s="53"/>
      <c r="H43" s="53"/>
      <c r="I43" s="53"/>
      <c r="J43" s="1"/>
      <c r="K43" s="53" t="s">
        <v>69</v>
      </c>
      <c r="L43" s="53"/>
      <c r="M43" s="53"/>
      <c r="N43" s="53"/>
      <c r="O43" s="53"/>
    </row>
    <row r="44" spans="3:15">
      <c r="E44" s="3" t="s">
        <v>85</v>
      </c>
      <c r="F44" s="3" t="s">
        <v>84</v>
      </c>
      <c r="G44" s="3" t="s">
        <v>200</v>
      </c>
      <c r="H44" s="3" t="s">
        <v>82</v>
      </c>
      <c r="I44" s="3" t="s">
        <v>81</v>
      </c>
      <c r="J44" s="3"/>
      <c r="K44" s="3" t="s">
        <v>85</v>
      </c>
      <c r="L44" s="3" t="s">
        <v>84</v>
      </c>
      <c r="M44" s="3" t="s">
        <v>200</v>
      </c>
      <c r="N44" s="1" t="s">
        <v>82</v>
      </c>
      <c r="O44" s="1" t="s">
        <v>81</v>
      </c>
    </row>
    <row r="45" spans="3:15">
      <c r="D45" s="1" t="s">
        <v>193</v>
      </c>
      <c r="E45">
        <v>1.8706843131202213E-2</v>
      </c>
      <c r="F45">
        <v>1.2809609185857079E-2</v>
      </c>
      <c r="G45">
        <v>8.279105774580622E-3</v>
      </c>
      <c r="H45">
        <v>1.4195034618606115E-2</v>
      </c>
      <c r="I45">
        <v>7.8384878281980753E-5</v>
      </c>
      <c r="K45">
        <v>3.1156777318102789E-4</v>
      </c>
      <c r="L45">
        <v>2.705370425670624E-4</v>
      </c>
      <c r="M45">
        <v>1.082267248842544E-3</v>
      </c>
      <c r="N45">
        <v>4.1858068732757403E-4</v>
      </c>
      <c r="O45">
        <v>1.6717122981826563E-4</v>
      </c>
    </row>
    <row r="46" spans="3:15">
      <c r="D46" s="1"/>
      <c r="E46">
        <v>7.5191784355373133E-3</v>
      </c>
      <c r="F46">
        <v>1.0037129130307867E-2</v>
      </c>
      <c r="G46">
        <v>8.7954844065518626E-3</v>
      </c>
      <c r="H46">
        <v>1.8587157047372942E-2</v>
      </c>
      <c r="I46">
        <v>1.0735482115340083E-4</v>
      </c>
      <c r="K46">
        <v>4.5274262185956917E-4</v>
      </c>
      <c r="L46">
        <v>2.092788295570248E-4</v>
      </c>
      <c r="M46">
        <v>6.6285399660951478E-4</v>
      </c>
      <c r="N46">
        <v>2.885239600657501E-4</v>
      </c>
      <c r="O46">
        <v>9.0854327168072224E-5</v>
      </c>
    </row>
    <row r="47" spans="3:15">
      <c r="D47" s="1" t="s">
        <v>198</v>
      </c>
      <c r="E47">
        <v>1.2325673626788962E-2</v>
      </c>
      <c r="F47">
        <v>2.0997913996212984E-2</v>
      </c>
      <c r="G47">
        <v>1.5136024293578194E-2</v>
      </c>
      <c r="H47">
        <v>9.8954343585392814E-3</v>
      </c>
      <c r="I47">
        <v>1.3590485066779048E-5</v>
      </c>
      <c r="K47">
        <v>6.560043322271353E-4</v>
      </c>
      <c r="L47">
        <v>8.8131946853809199E-4</v>
      </c>
      <c r="M47">
        <v>7.8577125804136071E-7</v>
      </c>
      <c r="N47">
        <v>3.7531081097849297E-4</v>
      </c>
      <c r="O47">
        <v>1.2284565745823581E-4</v>
      </c>
    </row>
    <row r="48" spans="3:15">
      <c r="D48" s="1"/>
      <c r="E48">
        <v>1.3057103916626496E-2</v>
      </c>
      <c r="F48">
        <v>1.2168459242034222E-2</v>
      </c>
      <c r="G48">
        <v>6.6196871474334612E-3</v>
      </c>
      <c r="H48">
        <v>1.1525544750084658E-2</v>
      </c>
      <c r="I48">
        <v>1.6689222703836033E-5</v>
      </c>
      <c r="K48">
        <v>4.2242380286985171E-4</v>
      </c>
      <c r="L48">
        <v>6.861506190746499E-4</v>
      </c>
      <c r="M48">
        <v>1.1328846481872085E-6</v>
      </c>
      <c r="N48">
        <v>1.7760733077555013E-4</v>
      </c>
      <c r="O48">
        <v>5.4367922204267361E-5</v>
      </c>
    </row>
    <row r="49" spans="3:15">
      <c r="D49" s="1" t="s">
        <v>195</v>
      </c>
      <c r="E49">
        <v>5.2153185306058527E-3</v>
      </c>
      <c r="F49">
        <v>9.6579353839071312E-3</v>
      </c>
      <c r="G49">
        <v>1.5233487906105122E-2</v>
      </c>
      <c r="H49">
        <v>8.9995625403607588E-3</v>
      </c>
      <c r="I49">
        <v>1.5651672423589543E-5</v>
      </c>
      <c r="K49">
        <v>4.1890699291065495E-7</v>
      </c>
      <c r="L49">
        <v>3.9004641510323836E-4</v>
      </c>
      <c r="M49">
        <v>6.0737410950405658E-4</v>
      </c>
      <c r="N49">
        <v>2.2047736468981828E-7</v>
      </c>
      <c r="O49">
        <v>1.433047788286441E-4</v>
      </c>
    </row>
    <row r="50" spans="3:15">
      <c r="D50" s="1"/>
      <c r="E50">
        <v>4.0467480660863276E-3</v>
      </c>
      <c r="F50">
        <v>1.016680709935382E-2</v>
      </c>
      <c r="G50">
        <v>1.5529660449801107E-2</v>
      </c>
      <c r="H50">
        <v>9.8457069111590363E-3</v>
      </c>
      <c r="I50">
        <v>1.3677996671207653E-5</v>
      </c>
      <c r="K50">
        <v>2.6558439500756171E-7</v>
      </c>
      <c r="L50">
        <v>1.0198146927724724E-4</v>
      </c>
      <c r="M50">
        <v>1.4110440586224183E-3</v>
      </c>
      <c r="N50">
        <v>3.4332386572207195E-7</v>
      </c>
      <c r="O50">
        <v>9.502948344920191E-5</v>
      </c>
    </row>
    <row r="51" spans="3:15">
      <c r="D51" s="1" t="s">
        <v>196</v>
      </c>
      <c r="E51">
        <v>1.0145144284474527E-2</v>
      </c>
      <c r="F51">
        <v>1.2639642339612183E-2</v>
      </c>
      <c r="G51">
        <v>1.1598908329675061E-2</v>
      </c>
      <c r="H51">
        <v>1.2174740037687133E-2</v>
      </c>
      <c r="I51">
        <v>4.0891512716798968E-5</v>
      </c>
      <c r="K51">
        <v>3.0723717025425039E-4</v>
      </c>
      <c r="L51">
        <v>4.2321897401955246E-4</v>
      </c>
      <c r="M51">
        <v>6.2757634491412701E-4</v>
      </c>
      <c r="N51">
        <v>2.100977650629632E-4</v>
      </c>
      <c r="O51">
        <v>1.1226223315444785E-4</v>
      </c>
    </row>
    <row r="52" spans="3:15">
      <c r="D52" s="1" t="s">
        <v>197</v>
      </c>
      <c r="E52">
        <v>5.5664390644967615E-3</v>
      </c>
      <c r="F52">
        <v>4.2869609941208683E-3</v>
      </c>
      <c r="G52">
        <v>4.1193467576452186E-3</v>
      </c>
      <c r="H52">
        <v>3.6420740916195647E-3</v>
      </c>
      <c r="I52">
        <v>4.1308221399504292E-5</v>
      </c>
      <c r="K52">
        <v>2.6247517420440451E-4</v>
      </c>
      <c r="L52">
        <v>3.0078737465935606E-4</v>
      </c>
      <c r="M52">
        <v>5.6701251338878438E-4</v>
      </c>
      <c r="N52">
        <v>1.8221535461811623E-4</v>
      </c>
      <c r="O52">
        <v>4.0491144138137321E-5</v>
      </c>
    </row>
    <row r="53" spans="3:15">
      <c r="D53" s="1" t="s">
        <v>77</v>
      </c>
      <c r="E53">
        <v>2.272489232052068E-3</v>
      </c>
      <c r="F53">
        <v>1.7501444971351073E-3</v>
      </c>
      <c r="G53">
        <v>1.6817162716365177E-3</v>
      </c>
      <c r="H53">
        <v>1.4868705216464142E-3</v>
      </c>
      <c r="I53">
        <v>1.6864010768450391E-5</v>
      </c>
      <c r="K53">
        <v>1.0715504115815279E-4</v>
      </c>
      <c r="L53">
        <v>1.227959314977956E-4</v>
      </c>
      <c r="M53">
        <v>2.3148188926258947E-4</v>
      </c>
      <c r="N53">
        <v>7.4389107019112521E-5</v>
      </c>
      <c r="O53">
        <v>1.653044037332043E-5</v>
      </c>
    </row>
    <row r="58" spans="3:15" ht="15.6">
      <c r="C58" s="32" t="s">
        <v>78</v>
      </c>
      <c r="J58" s="1" t="s">
        <v>77</v>
      </c>
    </row>
    <row r="59" spans="3:15">
      <c r="D59" s="12" t="s">
        <v>71</v>
      </c>
    </row>
    <row r="60" spans="3:15">
      <c r="E60" s="34" t="s">
        <v>70</v>
      </c>
      <c r="F60" s="34" t="s">
        <v>69</v>
      </c>
      <c r="G60" s="20"/>
      <c r="H60" s="20"/>
      <c r="I60" s="20"/>
      <c r="J60" s="20"/>
      <c r="K60" s="20"/>
      <c r="L60" s="34" t="s">
        <v>70</v>
      </c>
      <c r="M60" s="34" t="s">
        <v>69</v>
      </c>
    </row>
    <row r="61" spans="3:15">
      <c r="D61" s="1" t="s">
        <v>85</v>
      </c>
      <c r="E61">
        <v>8.7227951567435847E-5</v>
      </c>
      <c r="F61">
        <v>1.15244685720605E-4</v>
      </c>
      <c r="K61" s="1" t="s">
        <v>85</v>
      </c>
      <c r="L61" s="51">
        <v>1.1819600585420417E-5</v>
      </c>
      <c r="M61" s="51">
        <v>3.1206313141770353E-5</v>
      </c>
    </row>
    <row r="62" spans="3:15">
      <c r="D62" s="1" t="s">
        <v>84</v>
      </c>
      <c r="E62">
        <v>6.6221221783111612E-5</v>
      </c>
      <c r="F62">
        <v>5.3779832011963497E-5</v>
      </c>
      <c r="K62" s="1" t="s">
        <v>84</v>
      </c>
      <c r="L62" s="51">
        <v>9.4465747946406417E-6</v>
      </c>
      <c r="M62" s="51">
        <v>8.0575510376036633E-6</v>
      </c>
    </row>
    <row r="63" spans="3:15">
      <c r="D63" s="1" t="s">
        <v>83</v>
      </c>
      <c r="E63">
        <v>1.830285650154411E-4</v>
      </c>
      <c r="F63">
        <v>7.2107159330406161E-5</v>
      </c>
      <c r="K63" s="1" t="s">
        <v>83</v>
      </c>
      <c r="L63" s="51">
        <v>3.0269084077957312E-5</v>
      </c>
      <c r="M63" s="51">
        <v>2.3537275907972405E-5</v>
      </c>
    </row>
    <row r="64" spans="3:15">
      <c r="D64" s="1" t="s">
        <v>82</v>
      </c>
      <c r="E64">
        <v>6.2735324307697235E-5</v>
      </c>
      <c r="F64">
        <v>1.3028952925360404E-4</v>
      </c>
      <c r="K64" s="1" t="s">
        <v>82</v>
      </c>
      <c r="L64" s="51">
        <v>1.621899693708386E-5</v>
      </c>
      <c r="M64" s="51">
        <v>2.0570082077899424E-5</v>
      </c>
    </row>
    <row r="65" spans="3:15">
      <c r="D65" s="1" t="s">
        <v>81</v>
      </c>
      <c r="E65">
        <v>6.6221221783111612E-5</v>
      </c>
      <c r="F65">
        <v>5.3779832011963484E-5</v>
      </c>
      <c r="K65" s="1" t="s">
        <v>81</v>
      </c>
      <c r="L65" s="51">
        <v>9.4465747946406417E-6</v>
      </c>
      <c r="M65" s="51">
        <v>8.0608683846722865E-6</v>
      </c>
    </row>
    <row r="67" spans="3:15" ht="18">
      <c r="C67" s="30" t="s">
        <v>201</v>
      </c>
    </row>
    <row r="68" spans="3:15">
      <c r="E68" s="12" t="s">
        <v>71</v>
      </c>
      <c r="K68" s="12" t="s">
        <v>71</v>
      </c>
    </row>
    <row r="69" spans="3:15">
      <c r="D69" s="1"/>
      <c r="E69" s="53" t="s">
        <v>70</v>
      </c>
      <c r="F69" s="53"/>
      <c r="G69" s="53"/>
      <c r="H69" s="53"/>
      <c r="I69" s="53"/>
      <c r="J69" s="1"/>
      <c r="K69" s="53" t="s">
        <v>69</v>
      </c>
      <c r="L69" s="53"/>
      <c r="M69" s="53"/>
      <c r="N69" s="53"/>
      <c r="O69" s="53"/>
    </row>
    <row r="70" spans="3:15">
      <c r="D70" s="1"/>
      <c r="E70" s="34" t="s">
        <v>85</v>
      </c>
      <c r="F70" s="34" t="s">
        <v>84</v>
      </c>
      <c r="G70" s="34" t="s">
        <v>200</v>
      </c>
      <c r="H70" s="34" t="s">
        <v>82</v>
      </c>
      <c r="I70" s="34" t="s">
        <v>81</v>
      </c>
      <c r="J70" s="34"/>
      <c r="K70" s="34" t="s">
        <v>85</v>
      </c>
      <c r="L70" s="34" t="s">
        <v>84</v>
      </c>
      <c r="M70" s="34" t="s">
        <v>200</v>
      </c>
      <c r="N70" s="34" t="s">
        <v>82</v>
      </c>
      <c r="O70" s="34" t="s">
        <v>81</v>
      </c>
    </row>
    <row r="71" spans="3:15">
      <c r="D71" s="1" t="s">
        <v>193</v>
      </c>
      <c r="E71" s="16">
        <v>7.6887543061818507E-5</v>
      </c>
      <c r="F71" s="16">
        <v>7.6887543061818507E-5</v>
      </c>
      <c r="G71" s="16">
        <v>1.6367361647419662E-4</v>
      </c>
      <c r="H71" s="16">
        <v>1.231845894173951E-4</v>
      </c>
      <c r="I71" s="16">
        <v>7.6887543061818507E-5</v>
      </c>
      <c r="J71" s="1"/>
      <c r="K71" s="16">
        <v>1.7300596537714994E-4</v>
      </c>
      <c r="L71" s="16">
        <v>5.3248831937355576E-5</v>
      </c>
      <c r="M71" s="16">
        <v>1.7786982509822877E-4</v>
      </c>
      <c r="N71" s="16">
        <v>1.3020833333333317E-4</v>
      </c>
      <c r="O71" s="16">
        <v>5.3248831937355576E-5</v>
      </c>
    </row>
    <row r="72" spans="3:15">
      <c r="D72" s="1"/>
      <c r="E72" s="16">
        <v>1.0503147906538105E-4</v>
      </c>
      <c r="F72" s="16">
        <v>1.0503147906538105E-4</v>
      </c>
      <c r="G72" s="16">
        <v>2.8300387044949437E-4</v>
      </c>
      <c r="H72" s="16">
        <v>1.7687741903093391E-5</v>
      </c>
      <c r="I72" s="16">
        <v>1.0503147906538105E-4</v>
      </c>
      <c r="J72" s="1"/>
      <c r="K72" s="16">
        <v>3.1010351498826122E-5</v>
      </c>
      <c r="L72" s="16">
        <v>2.8933681027557633E-5</v>
      </c>
      <c r="M72" s="16">
        <v>2.6809603426678766E-5</v>
      </c>
      <c r="N72" s="16">
        <v>6.2020702997652257E-5</v>
      </c>
      <c r="O72" s="16">
        <v>2.8933681027557633E-5</v>
      </c>
    </row>
    <row r="73" spans="3:15">
      <c r="D73" s="1" t="s">
        <v>198</v>
      </c>
      <c r="E73" s="16">
        <v>1.3480012029184568E-4</v>
      </c>
      <c r="F73" s="16">
        <v>7.0750967612373579E-5</v>
      </c>
      <c r="G73" s="16">
        <v>1.5700622756390105E-4</v>
      </c>
      <c r="H73" s="16">
        <v>2.3995267208513999E-5</v>
      </c>
      <c r="I73" s="16">
        <v>7.0750967612373579E-5</v>
      </c>
      <c r="J73" s="1"/>
      <c r="K73" s="16">
        <v>2.3307944555415945E-4</v>
      </c>
      <c r="L73" s="16">
        <v>6.7400060145923071E-5</v>
      </c>
      <c r="M73" s="16">
        <v>3.464746687673698E-5</v>
      </c>
      <c r="N73" s="16">
        <v>1.9735892793104154E-4</v>
      </c>
      <c r="O73" s="16">
        <v>6.7400060145923071E-5</v>
      </c>
    </row>
    <row r="74" spans="3:15">
      <c r="D74" s="1"/>
      <c r="E74" s="16">
        <v>7.7960853165294711E-5</v>
      </c>
      <c r="F74" s="16">
        <v>4.933973198276029E-5</v>
      </c>
      <c r="G74" s="16">
        <v>1.6711274707850309E-4</v>
      </c>
      <c r="H74" s="16">
        <v>5.1792739827794067E-5</v>
      </c>
      <c r="I74" s="16">
        <v>4.933973198276029E-5</v>
      </c>
      <c r="J74" s="1"/>
      <c r="K74" s="16">
        <v>6.6934493922920975E-5</v>
      </c>
      <c r="L74" s="16">
        <v>4.2656035281847735E-5</v>
      </c>
      <c r="M74" s="16">
        <v>6.9776918133873349E-5</v>
      </c>
      <c r="N74" s="16">
        <v>8.8934912549114208E-5</v>
      </c>
      <c r="O74" s="16">
        <v>4.2656035281847735E-5</v>
      </c>
    </row>
    <row r="75" spans="3:15">
      <c r="D75" s="1" t="s">
        <v>195</v>
      </c>
      <c r="E75" s="16">
        <v>5.0726860654980445E-5</v>
      </c>
      <c r="F75" s="16">
        <v>5.3248831937355393E-5</v>
      </c>
      <c r="G75" s="16">
        <v>7.5829009535706706E-5</v>
      </c>
      <c r="H75" s="16">
        <v>8.0152631077142964E-5</v>
      </c>
      <c r="I75" s="16">
        <v>5.3248831937355393E-5</v>
      </c>
      <c r="J75" s="1"/>
      <c r="K75" s="16">
        <v>1.2233369130390767E-4</v>
      </c>
      <c r="L75" s="16">
        <v>8.4722777047000725E-5</v>
      </c>
      <c r="M75" s="16">
        <v>3.210392918272653E-5</v>
      </c>
      <c r="N75" s="16">
        <v>1.7300596537714994E-4</v>
      </c>
      <c r="O75" s="16">
        <v>8.4722777047000725E-5</v>
      </c>
    </row>
    <row r="76" spans="3:15">
      <c r="D76" s="1"/>
      <c r="E76" s="16">
        <v>7.7960853165294711E-5</v>
      </c>
      <c r="F76" s="16">
        <v>4.2068777038980812E-5</v>
      </c>
      <c r="G76" s="16">
        <v>2.5154591899084479E-4</v>
      </c>
      <c r="H76" s="16">
        <v>7.9598976412243924E-5</v>
      </c>
      <c r="I76" s="16">
        <v>4.2068777038980812E-5</v>
      </c>
      <c r="J76" s="1"/>
      <c r="K76" s="16">
        <v>6.5104166666666693E-5</v>
      </c>
      <c r="L76" s="16">
        <v>4.5717606632096189E-5</v>
      </c>
      <c r="M76" s="16">
        <v>9.1435213264192541E-5</v>
      </c>
      <c r="N76" s="16">
        <v>1.3020833333333317E-4</v>
      </c>
      <c r="O76" s="16">
        <v>4.5717606632096189E-5</v>
      </c>
    </row>
    <row r="77" spans="3:15">
      <c r="D77" s="1" t="s">
        <v>196</v>
      </c>
      <c r="E77" s="16">
        <v>8.7227951567435847E-5</v>
      </c>
      <c r="F77" s="16">
        <v>6.6221221783111612E-5</v>
      </c>
      <c r="G77" s="16">
        <v>1.830285650154411E-4</v>
      </c>
      <c r="H77" s="16">
        <v>6.2735324307697235E-5</v>
      </c>
      <c r="I77" s="16">
        <v>6.6221221783111612E-5</v>
      </c>
      <c r="J77" s="1"/>
      <c r="K77" s="16">
        <v>1.1524468572060512E-4</v>
      </c>
      <c r="L77" s="16">
        <v>5.3779832011963484E-5</v>
      </c>
      <c r="M77" s="16">
        <v>7.2107159330406161E-5</v>
      </c>
      <c r="N77" s="16">
        <v>1.3028952925360404E-4</v>
      </c>
      <c r="O77" s="16">
        <v>5.3779832011963484E-5</v>
      </c>
    </row>
    <row r="78" spans="3:15">
      <c r="D78" s="1" t="s">
        <v>197</v>
      </c>
      <c r="E78" s="16">
        <v>2.8951990397781355E-5</v>
      </c>
      <c r="F78" s="16">
        <v>2.3139288063906357E-5</v>
      </c>
      <c r="G78" s="16">
        <v>7.4143810972398039E-5</v>
      </c>
      <c r="H78" s="16">
        <v>3.9728266635618691E-5</v>
      </c>
      <c r="I78" s="16">
        <v>2.3139288063906357E-5</v>
      </c>
      <c r="J78" s="1"/>
      <c r="K78" s="16">
        <v>7.6439543950846366E-5</v>
      </c>
      <c r="L78" s="16">
        <v>1.9736888618562125E-5</v>
      </c>
      <c r="M78" s="16">
        <v>5.7654315909636016E-5</v>
      </c>
      <c r="N78" s="16">
        <v>5.0386205058022715E-5</v>
      </c>
      <c r="O78" s="16">
        <v>1.9745014426179969E-5</v>
      </c>
    </row>
    <row r="79" spans="3:15">
      <c r="D79" s="1" t="s">
        <v>77</v>
      </c>
      <c r="E79" s="16">
        <v>1.1819600585420417E-5</v>
      </c>
      <c r="F79" s="16">
        <v>9.4465747946406417E-6</v>
      </c>
      <c r="G79" s="16">
        <v>3.0269084077957312E-5</v>
      </c>
      <c r="H79" s="16">
        <v>1.621899693708386E-5</v>
      </c>
      <c r="I79" s="16">
        <v>9.4465747946406417E-6</v>
      </c>
      <c r="J79" s="1"/>
      <c r="K79" s="16">
        <v>3.1206313141770353E-5</v>
      </c>
      <c r="L79" s="16">
        <v>8.0575510376036633E-6</v>
      </c>
      <c r="M79" s="16">
        <v>2.3537275907972405E-5</v>
      </c>
      <c r="N79" s="16">
        <v>2.0570082077899424E-5</v>
      </c>
      <c r="O79" s="16">
        <v>8.0608683846722865E-6</v>
      </c>
    </row>
    <row r="80" spans="3:15"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</sheetData>
  <mergeCells count="10">
    <mergeCell ref="E69:I69"/>
    <mergeCell ref="K69:O69"/>
    <mergeCell ref="R19:S19"/>
    <mergeCell ref="E18:I18"/>
    <mergeCell ref="D20:D21"/>
    <mergeCell ref="D22:D23"/>
    <mergeCell ref="D24:D25"/>
    <mergeCell ref="E43:I43"/>
    <mergeCell ref="K18:O18"/>
    <mergeCell ref="K43:O4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opLeftCell="D1" workbookViewId="0">
      <selection activeCell="J20" sqref="J20"/>
    </sheetView>
  </sheetViews>
  <sheetFormatPr defaultColWidth="8.77734375" defaultRowHeight="14.4"/>
  <sheetData>
    <row r="1" spans="1:14">
      <c r="A1" s="18" t="s">
        <v>97</v>
      </c>
    </row>
    <row r="2" spans="1:14">
      <c r="A2" s="18" t="s">
        <v>96</v>
      </c>
      <c r="B2" s="6"/>
    </row>
    <row r="3" spans="1:14">
      <c r="H3" s="18" t="s">
        <v>95</v>
      </c>
    </row>
    <row r="6" spans="1:14">
      <c r="D6" s="1" t="s">
        <v>94</v>
      </c>
      <c r="E6" s="1" t="s">
        <v>3</v>
      </c>
      <c r="F6" s="1" t="s">
        <v>93</v>
      </c>
      <c r="L6" s="1" t="s">
        <v>94</v>
      </c>
      <c r="M6" s="1" t="s">
        <v>3</v>
      </c>
      <c r="N6" s="1" t="s">
        <v>93</v>
      </c>
    </row>
    <row r="7" spans="1:14">
      <c r="C7" s="12" t="s">
        <v>92</v>
      </c>
      <c r="D7">
        <v>43</v>
      </c>
      <c r="E7">
        <v>5</v>
      </c>
      <c r="F7">
        <v>48</v>
      </c>
      <c r="K7" s="12" t="s">
        <v>48</v>
      </c>
      <c r="L7">
        <v>2</v>
      </c>
      <c r="M7">
        <v>44</v>
      </c>
      <c r="N7">
        <v>46</v>
      </c>
    </row>
    <row r="8" spans="1:14">
      <c r="C8" s="12" t="s">
        <v>92</v>
      </c>
      <c r="D8">
        <v>41</v>
      </c>
      <c r="E8">
        <v>4</v>
      </c>
      <c r="F8">
        <v>45</v>
      </c>
      <c r="K8" s="12" t="s">
        <v>48</v>
      </c>
      <c r="L8">
        <v>2</v>
      </c>
      <c r="M8">
        <v>42</v>
      </c>
      <c r="N8">
        <v>44</v>
      </c>
    </row>
    <row r="9" spans="1:14">
      <c r="C9" s="1" t="s">
        <v>2</v>
      </c>
      <c r="D9">
        <f>SUM(D7,D8)</f>
        <v>84</v>
      </c>
      <c r="E9">
        <f>SUM(E7,E8)</f>
        <v>9</v>
      </c>
      <c r="F9">
        <f>SUM(F7,F8)</f>
        <v>93</v>
      </c>
      <c r="K9" s="1" t="s">
        <v>2</v>
      </c>
      <c r="L9">
        <f>SUM(L7,L8)</f>
        <v>4</v>
      </c>
      <c r="M9">
        <f>SUM(M7,M8)</f>
        <v>86</v>
      </c>
      <c r="N9">
        <f>SUM(N7,N8)</f>
        <v>90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9"/>
  <sheetViews>
    <sheetView topLeftCell="B1" workbookViewId="0">
      <selection activeCell="P16" sqref="P16"/>
    </sheetView>
  </sheetViews>
  <sheetFormatPr defaultColWidth="8.77734375" defaultRowHeight="14.4"/>
  <cols>
    <col min="6" max="6" width="14.33203125" customWidth="1"/>
    <col min="7" max="7" width="14.44140625" customWidth="1"/>
    <col min="8" max="8" width="11.109375" customWidth="1"/>
  </cols>
  <sheetData>
    <row r="2" spans="1:11">
      <c r="A2" s="18" t="s">
        <v>98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8" spans="1:11">
      <c r="C8" s="1" t="s">
        <v>89</v>
      </c>
    </row>
    <row r="10" spans="1:11">
      <c r="F10" s="21" t="s">
        <v>5</v>
      </c>
      <c r="G10" s="1" t="s">
        <v>21</v>
      </c>
      <c r="H10" s="1" t="s">
        <v>3</v>
      </c>
      <c r="I10" s="1" t="s">
        <v>2</v>
      </c>
    </row>
    <row r="11" spans="1:11">
      <c r="F11">
        <v>7</v>
      </c>
      <c r="G11">
        <v>3</v>
      </c>
      <c r="H11">
        <v>7</v>
      </c>
      <c r="I11">
        <f>SUM(F11:H11)</f>
        <v>17</v>
      </c>
    </row>
    <row r="12" spans="1:11">
      <c r="F12">
        <v>9</v>
      </c>
      <c r="G12">
        <v>3</v>
      </c>
      <c r="H12">
        <v>7</v>
      </c>
      <c r="I12">
        <f>SUM(F12:H12)</f>
        <v>19</v>
      </c>
    </row>
    <row r="13" spans="1:11">
      <c r="F13">
        <v>6</v>
      </c>
      <c r="G13">
        <v>3</v>
      </c>
      <c r="H13">
        <v>6</v>
      </c>
      <c r="I13">
        <f>SUM(F13:H13)</f>
        <v>15</v>
      </c>
    </row>
    <row r="14" spans="1:11">
      <c r="E14" s="1" t="s">
        <v>2</v>
      </c>
      <c r="F14">
        <f>SUM(F11:F13)</f>
        <v>22</v>
      </c>
      <c r="G14">
        <f>SUM(G11:G13)</f>
        <v>9</v>
      </c>
      <c r="H14">
        <f>SUM(H11:H13)</f>
        <v>20</v>
      </c>
      <c r="I14">
        <f>SUM(I11:I13)</f>
        <v>51</v>
      </c>
    </row>
    <row r="19" spans="4:4">
      <c r="D19" s="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workbookViewId="0">
      <selection activeCell="A17" sqref="A17"/>
    </sheetView>
  </sheetViews>
  <sheetFormatPr defaultColWidth="8.77734375" defaultRowHeight="14.4"/>
  <cols>
    <col min="2" max="2" width="28.6640625" customWidth="1"/>
    <col min="3" max="3" width="30.109375" customWidth="1"/>
    <col min="7" max="7" width="28.44140625" customWidth="1"/>
    <col min="8" max="8" width="20.44140625" customWidth="1"/>
    <col min="12" max="12" width="29.109375" customWidth="1"/>
    <col min="13" max="13" width="26.44140625" customWidth="1"/>
  </cols>
  <sheetData>
    <row r="1" spans="1:13">
      <c r="A1" s="23" t="s">
        <v>180</v>
      </c>
    </row>
    <row r="2" spans="1:13">
      <c r="A2" s="23"/>
    </row>
    <row r="3" spans="1:13">
      <c r="B3" s="1" t="s">
        <v>89</v>
      </c>
      <c r="G3" s="1" t="s">
        <v>33</v>
      </c>
      <c r="L3" s="1" t="s">
        <v>179</v>
      </c>
    </row>
    <row r="5" spans="1:13">
      <c r="B5" s="1" t="s">
        <v>178</v>
      </c>
      <c r="C5" s="1" t="s">
        <v>177</v>
      </c>
      <c r="G5" s="1" t="s">
        <v>178</v>
      </c>
      <c r="H5" s="1" t="s">
        <v>177</v>
      </c>
      <c r="L5" s="1" t="s">
        <v>178</v>
      </c>
      <c r="M5" s="1" t="s">
        <v>177</v>
      </c>
    </row>
    <row r="6" spans="1:13">
      <c r="B6">
        <v>0.54</v>
      </c>
      <c r="C6">
        <v>1.01</v>
      </c>
      <c r="G6">
        <v>0.51100000000000001</v>
      </c>
      <c r="H6">
        <v>0.55100000000000005</v>
      </c>
      <c r="L6">
        <v>0.105</v>
      </c>
      <c r="M6">
        <v>0.94199999999999995</v>
      </c>
    </row>
    <row r="7" spans="1:13">
      <c r="B7">
        <v>0.53100000000000003</v>
      </c>
      <c r="C7">
        <v>0.217</v>
      </c>
      <c r="G7">
        <v>0.625</v>
      </c>
      <c r="H7">
        <v>0.51</v>
      </c>
      <c r="L7">
        <v>0.433</v>
      </c>
      <c r="M7">
        <v>1.25</v>
      </c>
    </row>
    <row r="8" spans="1:13">
      <c r="B8">
        <v>0.78500000000000003</v>
      </c>
      <c r="C8">
        <v>0.253</v>
      </c>
      <c r="G8">
        <v>0.63100000000000001</v>
      </c>
      <c r="H8">
        <v>1.51</v>
      </c>
      <c r="L8">
        <v>0.78</v>
      </c>
      <c r="M8">
        <v>0.76400000000000001</v>
      </c>
    </row>
    <row r="9" spans="1:13">
      <c r="B9">
        <v>1</v>
      </c>
      <c r="C9">
        <v>0.97199999999999998</v>
      </c>
      <c r="G9">
        <v>0.307</v>
      </c>
      <c r="H9">
        <v>0.85</v>
      </c>
      <c r="L9">
        <v>0.106</v>
      </c>
      <c r="M9">
        <v>0.89600000000000002</v>
      </c>
    </row>
    <row r="10" spans="1:13">
      <c r="B10">
        <v>1.44</v>
      </c>
      <c r="C10">
        <v>0.15</v>
      </c>
      <c r="G10">
        <v>0.53600000000000003</v>
      </c>
      <c r="H10">
        <v>0.74299999999999999</v>
      </c>
      <c r="L10">
        <v>0.20599999999999999</v>
      </c>
      <c r="M10">
        <v>0.90900000000000003</v>
      </c>
    </row>
    <row r="11" spans="1:13">
      <c r="B11">
        <v>0.57499999999999996</v>
      </c>
      <c r="C11">
        <v>0.374</v>
      </c>
      <c r="G11">
        <v>0.59</v>
      </c>
      <c r="H11">
        <v>0.29199999999999998</v>
      </c>
      <c r="L11">
        <v>0.29399999999999998</v>
      </c>
      <c r="M11">
        <v>0.505</v>
      </c>
    </row>
    <row r="12" spans="1:13">
      <c r="B12">
        <v>0.76500000000000001</v>
      </c>
      <c r="C12">
        <v>0.28799999999999998</v>
      </c>
      <c r="G12">
        <v>1.02</v>
      </c>
      <c r="H12">
        <v>0.30399999999999999</v>
      </c>
      <c r="L12">
        <v>0.34100000000000003</v>
      </c>
      <c r="M12">
        <v>1.28</v>
      </c>
    </row>
    <row r="13" spans="1:13">
      <c r="B13">
        <v>0.39800000000000002</v>
      </c>
      <c r="C13">
        <v>1.53</v>
      </c>
      <c r="G13">
        <v>0.871</v>
      </c>
      <c r="H13">
        <v>0.77500000000000002</v>
      </c>
      <c r="L13">
        <v>0.47099999999999997</v>
      </c>
      <c r="M13">
        <v>0.72899999999999998</v>
      </c>
    </row>
    <row r="14" spans="1:13">
      <c r="B14">
        <v>1.24</v>
      </c>
      <c r="C14">
        <v>0.11</v>
      </c>
      <c r="G14">
        <v>1.3</v>
      </c>
      <c r="H14">
        <v>1.53</v>
      </c>
      <c r="L14">
        <v>0.28599999999999998</v>
      </c>
      <c r="M14">
        <v>0.53200000000000003</v>
      </c>
    </row>
    <row r="15" spans="1:13">
      <c r="B15">
        <v>0.85</v>
      </c>
      <c r="C15">
        <v>0.29399999999999998</v>
      </c>
      <c r="G15">
        <v>0.374</v>
      </c>
      <c r="H15">
        <v>1.08</v>
      </c>
      <c r="L15">
        <v>0.33400000000000002</v>
      </c>
      <c r="M15">
        <v>0.87</v>
      </c>
    </row>
    <row r="16" spans="1:13">
      <c r="B16">
        <v>1.03</v>
      </c>
      <c r="C16">
        <v>0.28499999999999998</v>
      </c>
      <c r="G16">
        <v>0.65500000000000003</v>
      </c>
      <c r="H16">
        <v>0.66400000000000003</v>
      </c>
      <c r="L16">
        <v>0.372</v>
      </c>
      <c r="M16">
        <v>0.70699999999999996</v>
      </c>
    </row>
    <row r="17" spans="2:13">
      <c r="B17">
        <v>1.1499999999999999</v>
      </c>
      <c r="C17">
        <v>0.22800000000000001</v>
      </c>
      <c r="G17">
        <v>1.51</v>
      </c>
      <c r="H17">
        <v>1.2290000000000001</v>
      </c>
      <c r="L17">
        <v>0.438</v>
      </c>
      <c r="M17">
        <v>0.54200000000000004</v>
      </c>
    </row>
    <row r="18" spans="2:13">
      <c r="B18">
        <v>0.57499999999999996</v>
      </c>
      <c r="C18">
        <v>0.48399999999999999</v>
      </c>
      <c r="G18">
        <v>0.56200000000000006</v>
      </c>
      <c r="H18">
        <v>0.42299999999999999</v>
      </c>
      <c r="L18">
        <v>0.42299999999999999</v>
      </c>
      <c r="M18">
        <v>1.02</v>
      </c>
    </row>
    <row r="19" spans="2:13">
      <c r="B19">
        <v>0.81799999999999995</v>
      </c>
      <c r="C19">
        <v>0.29599999999999999</v>
      </c>
      <c r="G19">
        <v>0.82799999999999996</v>
      </c>
      <c r="H19">
        <v>0.85899999999999999</v>
      </c>
      <c r="L19">
        <v>0.41</v>
      </c>
      <c r="M19">
        <v>0.89500000000000002</v>
      </c>
    </row>
    <row r="20" spans="2:13">
      <c r="B20">
        <v>0.73499999999999999</v>
      </c>
      <c r="C20">
        <v>0.3</v>
      </c>
      <c r="G20">
        <v>0.26100000000000001</v>
      </c>
      <c r="H20">
        <v>0.64300000000000002</v>
      </c>
      <c r="L20">
        <v>0.22900000000000001</v>
      </c>
      <c r="M20">
        <v>0.55800000000000005</v>
      </c>
    </row>
    <row r="21" spans="2:13">
      <c r="B21">
        <v>0.91200000000000003</v>
      </c>
      <c r="C21">
        <v>8.4000000000000005E-2</v>
      </c>
      <c r="G21">
        <v>0.53800000000000003</v>
      </c>
      <c r="H21">
        <v>0.33600000000000002</v>
      </c>
      <c r="L21">
        <v>0.36299999999999999</v>
      </c>
      <c r="M21">
        <v>1.06</v>
      </c>
    </row>
    <row r="22" spans="2:13">
      <c r="B22">
        <v>0.28499999999999998</v>
      </c>
      <c r="C22">
        <v>0.87</v>
      </c>
      <c r="G22">
        <v>1.03</v>
      </c>
      <c r="H22">
        <v>1.2</v>
      </c>
      <c r="L22">
        <v>0.70099999999999996</v>
      </c>
      <c r="M22">
        <v>0.70599999999999996</v>
      </c>
    </row>
    <row r="23" spans="2:13">
      <c r="B23">
        <v>0.58899999999999997</v>
      </c>
      <c r="C23">
        <v>0.39600000000000002</v>
      </c>
      <c r="G23">
        <v>0.64700000000000002</v>
      </c>
      <c r="H23">
        <v>1</v>
      </c>
      <c r="L23">
        <v>0.435</v>
      </c>
      <c r="M23">
        <v>1.21</v>
      </c>
    </row>
    <row r="24" spans="2:13">
      <c r="B24">
        <v>1.1000000000000001</v>
      </c>
      <c r="C24">
        <v>0.48</v>
      </c>
      <c r="G24">
        <v>0.89200000000000002</v>
      </c>
      <c r="H24">
        <v>1.39</v>
      </c>
      <c r="L24">
        <v>0.48</v>
      </c>
      <c r="M24">
        <v>1.03</v>
      </c>
    </row>
    <row r="25" spans="2:13">
      <c r="B25">
        <v>0.84899999999999998</v>
      </c>
      <c r="C25">
        <v>0.42</v>
      </c>
      <c r="G25">
        <v>0.35699999999999998</v>
      </c>
      <c r="H25">
        <v>0.73599999999999999</v>
      </c>
      <c r="L25">
        <v>0.76500000000000001</v>
      </c>
      <c r="M25">
        <v>0.51100000000000001</v>
      </c>
    </row>
    <row r="26" spans="2:13">
      <c r="B26">
        <v>0.56499999999999995</v>
      </c>
      <c r="C26">
        <v>0.435</v>
      </c>
      <c r="G26">
        <v>0.878</v>
      </c>
      <c r="H26">
        <v>0.34899999999999998</v>
      </c>
      <c r="L26">
        <v>0.33200000000000002</v>
      </c>
      <c r="M26">
        <v>0.51200000000000001</v>
      </c>
    </row>
    <row r="27" spans="2:13">
      <c r="B27">
        <v>0.57299999999999995</v>
      </c>
      <c r="C27">
        <v>0.34300000000000003</v>
      </c>
      <c r="G27">
        <v>1.07</v>
      </c>
      <c r="H27">
        <v>1.05</v>
      </c>
      <c r="L27">
        <v>0.40100000000000002</v>
      </c>
      <c r="M27">
        <v>0.83399999999999996</v>
      </c>
    </row>
    <row r="28" spans="2:13">
      <c r="B28">
        <v>0.85899999999999999</v>
      </c>
      <c r="C28">
        <v>0.73899999999999999</v>
      </c>
      <c r="G28">
        <v>0.85</v>
      </c>
      <c r="H28">
        <v>0.35299999999999998</v>
      </c>
      <c r="L28">
        <v>0.40699999999999997</v>
      </c>
      <c r="M28">
        <v>0.97899999999999998</v>
      </c>
    </row>
    <row r="29" spans="2:13">
      <c r="B29">
        <v>0.73599999999999999</v>
      </c>
      <c r="C29">
        <v>0.17799999999999999</v>
      </c>
      <c r="G29">
        <v>0.80500000000000005</v>
      </c>
      <c r="H29">
        <v>0.86099999999999999</v>
      </c>
      <c r="L29">
        <v>0.105</v>
      </c>
      <c r="M29">
        <v>1.01</v>
      </c>
    </row>
    <row r="30" spans="2:13">
      <c r="B30">
        <v>0.60799999999999998</v>
      </c>
      <c r="C30">
        <v>0.92900000000000005</v>
      </c>
      <c r="G30">
        <v>0.74099999999999999</v>
      </c>
      <c r="H30">
        <v>0.436</v>
      </c>
      <c r="L30">
        <v>0.16</v>
      </c>
      <c r="M30">
        <v>1.21</v>
      </c>
    </row>
    <row r="31" spans="2:13">
      <c r="B31">
        <v>0.32800000000000001</v>
      </c>
      <c r="C31">
        <v>0.56299999999999994</v>
      </c>
      <c r="G31">
        <v>0.32700000000000001</v>
      </c>
      <c r="H31">
        <v>0.81100000000000005</v>
      </c>
      <c r="L31">
        <v>0.15</v>
      </c>
      <c r="M31">
        <v>0.86899999999999999</v>
      </c>
    </row>
    <row r="32" spans="2:13">
      <c r="B32">
        <v>0.54300000000000004</v>
      </c>
      <c r="C32">
        <v>0.98299999999999998</v>
      </c>
      <c r="G32">
        <v>0.33200000000000002</v>
      </c>
      <c r="H32">
        <v>0.67400000000000004</v>
      </c>
      <c r="L32">
        <v>0.77500000000000002</v>
      </c>
      <c r="M32">
        <v>0.751</v>
      </c>
    </row>
    <row r="33" spans="2:13">
      <c r="B33">
        <v>1.04</v>
      </c>
      <c r="C33">
        <v>0.13700000000000001</v>
      </c>
      <c r="G33">
        <v>0.59399999999999997</v>
      </c>
      <c r="H33">
        <v>1.2</v>
      </c>
      <c r="L33">
        <v>0.78</v>
      </c>
      <c r="M33">
        <v>0.749</v>
      </c>
    </row>
    <row r="34" spans="2:13">
      <c r="B34">
        <v>0.95399999999999996</v>
      </c>
      <c r="C34">
        <v>0.41399999999999998</v>
      </c>
      <c r="G34">
        <v>1.08</v>
      </c>
      <c r="H34">
        <v>0.61</v>
      </c>
      <c r="L34">
        <v>0.188</v>
      </c>
      <c r="M34">
        <v>0.68600000000000005</v>
      </c>
    </row>
    <row r="35" spans="2:13">
      <c r="B35">
        <v>0.67500000000000004</v>
      </c>
      <c r="C35">
        <v>0.44</v>
      </c>
      <c r="G35">
        <v>1.31</v>
      </c>
      <c r="H35">
        <v>0.97899999999999998</v>
      </c>
      <c r="L35">
        <v>0.75700000000000001</v>
      </c>
      <c r="M35">
        <v>0.98099999999999998</v>
      </c>
    </row>
    <row r="36" spans="2:13">
      <c r="B36">
        <v>0.69</v>
      </c>
      <c r="C36">
        <v>0.317</v>
      </c>
      <c r="G36">
        <v>1.47</v>
      </c>
      <c r="H36">
        <v>1.23</v>
      </c>
      <c r="L36">
        <v>0.23599999999999999</v>
      </c>
      <c r="M36">
        <v>0.745</v>
      </c>
    </row>
    <row r="37" spans="2:13">
      <c r="B37">
        <v>0.58199999999999996</v>
      </c>
      <c r="C37">
        <v>0.34200000000000003</v>
      </c>
      <c r="G37">
        <v>0.48799999999999999</v>
      </c>
      <c r="H37">
        <v>0.88100000000000001</v>
      </c>
      <c r="L37">
        <v>0.81799999999999995</v>
      </c>
      <c r="M37">
        <v>1.3</v>
      </c>
    </row>
    <row r="38" spans="2:13">
      <c r="B38">
        <v>0.316</v>
      </c>
      <c r="C38">
        <v>0.74</v>
      </c>
      <c r="G38">
        <v>0.40600000000000003</v>
      </c>
      <c r="H38">
        <v>0.84799999999999998</v>
      </c>
      <c r="L38">
        <v>0.123</v>
      </c>
      <c r="M38">
        <v>0.83099999999999996</v>
      </c>
    </row>
    <row r="39" spans="2:13">
      <c r="B39">
        <v>0.28999999999999998</v>
      </c>
      <c r="C39">
        <v>1.03</v>
      </c>
      <c r="G39">
        <v>0.85</v>
      </c>
      <c r="H39">
        <v>0.30199999999999999</v>
      </c>
      <c r="L39">
        <v>0.34899999999999998</v>
      </c>
      <c r="M39">
        <v>0.61499999999999999</v>
      </c>
    </row>
    <row r="40" spans="2:13">
      <c r="B40">
        <v>1.02</v>
      </c>
      <c r="C40">
        <v>0.78300000000000003</v>
      </c>
      <c r="G40">
        <v>1.1000000000000001</v>
      </c>
      <c r="H40">
        <v>0.215</v>
      </c>
      <c r="L40">
        <v>8.8700000000000001E-2</v>
      </c>
      <c r="M40">
        <v>0.69199999999999995</v>
      </c>
    </row>
    <row r="41" spans="2:13">
      <c r="B41">
        <v>0.29099999999999998</v>
      </c>
      <c r="C41">
        <v>0.78100000000000003</v>
      </c>
      <c r="G41">
        <v>0.67400000000000004</v>
      </c>
      <c r="H41">
        <v>0.47199999999999998</v>
      </c>
      <c r="L41">
        <v>0.35899999999999999</v>
      </c>
      <c r="M41">
        <v>1.04</v>
      </c>
    </row>
    <row r="42" spans="2:13">
      <c r="B42">
        <v>0.56000000000000005</v>
      </c>
      <c r="C42">
        <v>0.22</v>
      </c>
      <c r="G42">
        <v>1.03</v>
      </c>
      <c r="H42">
        <v>1.05</v>
      </c>
      <c r="L42">
        <v>0.314</v>
      </c>
      <c r="M42">
        <v>1.1499999999999999</v>
      </c>
    </row>
    <row r="43" spans="2:13">
      <c r="B43">
        <v>0.59099999999999997</v>
      </c>
      <c r="C43">
        <v>0.17799999999999999</v>
      </c>
      <c r="G43">
        <v>0.60699999999999998</v>
      </c>
      <c r="H43">
        <v>0.43</v>
      </c>
      <c r="L43">
        <v>0.28000000000000003</v>
      </c>
      <c r="M43">
        <v>1.1200000000000001</v>
      </c>
    </row>
    <row r="44" spans="2:13">
      <c r="B44">
        <v>0.45400000000000001</v>
      </c>
      <c r="C44">
        <v>0.75</v>
      </c>
      <c r="G44">
        <v>0.9</v>
      </c>
      <c r="H44">
        <v>0.46899999999999997</v>
      </c>
      <c r="L44">
        <v>0.49099999999999999</v>
      </c>
      <c r="M44">
        <v>1.19</v>
      </c>
    </row>
    <row r="45" spans="2:13">
      <c r="B45">
        <v>0.623</v>
      </c>
      <c r="C45">
        <v>0.224</v>
      </c>
      <c r="G45">
        <v>1.25</v>
      </c>
      <c r="H45">
        <v>1.36</v>
      </c>
      <c r="L45">
        <v>0.20499999999999999</v>
      </c>
      <c r="M45">
        <v>1.24</v>
      </c>
    </row>
    <row r="46" spans="2:13">
      <c r="B46">
        <v>0.79</v>
      </c>
      <c r="C46">
        <v>0.87</v>
      </c>
      <c r="G46">
        <v>0.84099999999999997</v>
      </c>
      <c r="H46">
        <v>0.441</v>
      </c>
      <c r="L46">
        <v>0.14799999999999999</v>
      </c>
      <c r="M46">
        <v>0.85399999999999998</v>
      </c>
    </row>
    <row r="47" spans="2:13">
      <c r="B47">
        <v>0.86399999999999999</v>
      </c>
      <c r="C47">
        <v>0.82899999999999996</v>
      </c>
      <c r="G47">
        <v>0.48399999999999999</v>
      </c>
      <c r="H47">
        <v>0.83799999999999997</v>
      </c>
      <c r="L47">
        <v>0.24399999999999999</v>
      </c>
      <c r="M47">
        <v>1.04</v>
      </c>
    </row>
    <row r="48" spans="2:13">
      <c r="B48">
        <v>0.91600000000000004</v>
      </c>
      <c r="C48">
        <v>0.217</v>
      </c>
      <c r="G48">
        <v>0.64</v>
      </c>
      <c r="H48">
        <v>0.34799999999999998</v>
      </c>
      <c r="L48">
        <v>0.371</v>
      </c>
      <c r="M48">
        <v>1.36</v>
      </c>
    </row>
    <row r="49" spans="2:13">
      <c r="B49">
        <v>0.57199999999999995</v>
      </c>
      <c r="C49">
        <v>0.41599999999999998</v>
      </c>
      <c r="G49">
        <v>0.79</v>
      </c>
      <c r="H49">
        <v>0.185</v>
      </c>
      <c r="L49">
        <v>7.8600000000000003E-2</v>
      </c>
      <c r="M49">
        <v>1.05</v>
      </c>
    </row>
    <row r="50" spans="2:13">
      <c r="B50">
        <v>0.81699999999999995</v>
      </c>
      <c r="C50">
        <v>0.39400000000000002</v>
      </c>
      <c r="G50">
        <v>0.71</v>
      </c>
      <c r="H50">
        <v>0.89500000000000002</v>
      </c>
      <c r="L50">
        <v>0.13300000000000001</v>
      </c>
      <c r="M50">
        <v>0.76300000000000001</v>
      </c>
    </row>
    <row r="51" spans="2:13">
      <c r="B51">
        <v>1.02</v>
      </c>
      <c r="C51">
        <v>0.76200000000000001</v>
      </c>
      <c r="G51">
        <v>0.77900000000000003</v>
      </c>
      <c r="H51">
        <v>0.215</v>
      </c>
      <c r="L51">
        <v>7.9000000000000001E-2</v>
      </c>
      <c r="M51">
        <v>1.01</v>
      </c>
    </row>
    <row r="52" spans="2:13">
      <c r="B52">
        <v>1.34</v>
      </c>
      <c r="C52">
        <v>0.11799999999999999</v>
      </c>
      <c r="G52">
        <v>0.22600000000000001</v>
      </c>
      <c r="H52">
        <v>1.23</v>
      </c>
      <c r="L52">
        <v>0.28799999999999998</v>
      </c>
      <c r="M52">
        <v>0.98299999999999998</v>
      </c>
    </row>
    <row r="53" spans="2:13">
      <c r="B53">
        <v>0.65400000000000003</v>
      </c>
      <c r="C53">
        <v>0.29399999999999998</v>
      </c>
      <c r="G53">
        <v>0.67800000000000005</v>
      </c>
      <c r="H53">
        <v>0.19800000000000001</v>
      </c>
      <c r="L53">
        <v>0.628</v>
      </c>
      <c r="M53">
        <v>0.52400000000000002</v>
      </c>
    </row>
    <row r="54" spans="2:13">
      <c r="B54">
        <v>0.67100000000000004</v>
      </c>
      <c r="C54">
        <v>0.17799999999999999</v>
      </c>
      <c r="G54">
        <v>0.52600000000000002</v>
      </c>
      <c r="H54">
        <v>1.01</v>
      </c>
      <c r="L54">
        <v>0.255</v>
      </c>
      <c r="M54">
        <v>0.71099999999999997</v>
      </c>
    </row>
    <row r="55" spans="2:13">
      <c r="B55">
        <v>0.81599999999999995</v>
      </c>
      <c r="C55">
        <v>0.26900000000000002</v>
      </c>
      <c r="G55">
        <v>0.71199999999999997</v>
      </c>
      <c r="H55">
        <v>0.21199999999999999</v>
      </c>
      <c r="L55">
        <v>0.52500000000000002</v>
      </c>
      <c r="M55">
        <v>1.49</v>
      </c>
    </row>
    <row r="56" spans="2:13">
      <c r="B56">
        <v>1.06</v>
      </c>
      <c r="C56">
        <v>0.878</v>
      </c>
      <c r="G56">
        <v>2.0499999999999998</v>
      </c>
      <c r="H56">
        <v>0.57699999999999996</v>
      </c>
      <c r="L56">
        <v>0.49199999999999999</v>
      </c>
      <c r="M56">
        <v>1.99</v>
      </c>
    </row>
    <row r="57" spans="2:13">
      <c r="B57">
        <v>0.59799999999999998</v>
      </c>
      <c r="C57">
        <v>0.20200000000000001</v>
      </c>
      <c r="G57">
        <v>0.65600000000000003</v>
      </c>
      <c r="H57">
        <v>0.93799999999999994</v>
      </c>
      <c r="L57">
        <v>0.54100000000000004</v>
      </c>
      <c r="M57">
        <v>1.37</v>
      </c>
    </row>
    <row r="58" spans="2:13">
      <c r="B58">
        <v>1.1599999999999999</v>
      </c>
      <c r="C58">
        <v>1.43</v>
      </c>
      <c r="G58">
        <v>1.1299999999999999</v>
      </c>
      <c r="H58">
        <v>0.877</v>
      </c>
      <c r="L58">
        <v>0.61299999999999999</v>
      </c>
      <c r="M58">
        <v>2.2999999999999998</v>
      </c>
    </row>
    <row r="59" spans="2:13">
      <c r="B59">
        <v>1.18</v>
      </c>
      <c r="C59">
        <v>0.15</v>
      </c>
      <c r="G59">
        <v>2.17</v>
      </c>
      <c r="H59">
        <v>0.22500000000000001</v>
      </c>
      <c r="L59">
        <v>0.98699999999999999</v>
      </c>
      <c r="M59">
        <v>1.07</v>
      </c>
    </row>
    <row r="60" spans="2:13">
      <c r="B60">
        <v>0.85199999999999998</v>
      </c>
      <c r="C60">
        <v>0.32700000000000001</v>
      </c>
      <c r="G60">
        <v>1.94</v>
      </c>
      <c r="H60">
        <v>1.24</v>
      </c>
      <c r="L60">
        <v>0.441</v>
      </c>
      <c r="M60">
        <v>0.94199999999999995</v>
      </c>
    </row>
    <row r="61" spans="2:13">
      <c r="B61">
        <v>0.55000000000000004</v>
      </c>
      <c r="C61">
        <v>0.20599999999999999</v>
      </c>
      <c r="G61">
        <v>0.56000000000000005</v>
      </c>
      <c r="H61">
        <v>0.64800000000000002</v>
      </c>
      <c r="L61">
        <v>0.29199999999999998</v>
      </c>
      <c r="M61">
        <v>2.31</v>
      </c>
    </row>
    <row r="62" spans="2:13">
      <c r="B62">
        <v>1.24</v>
      </c>
      <c r="C62">
        <v>0.26300000000000001</v>
      </c>
      <c r="G62">
        <v>0.51300000000000001</v>
      </c>
      <c r="H62">
        <v>1.1599999999999999</v>
      </c>
      <c r="L62">
        <v>0.61499999999999999</v>
      </c>
      <c r="M62">
        <v>2.02</v>
      </c>
    </row>
    <row r="63" spans="2:13">
      <c r="B63">
        <v>1.02</v>
      </c>
      <c r="C63">
        <v>0.45900000000000002</v>
      </c>
      <c r="G63">
        <v>1.3</v>
      </c>
      <c r="H63">
        <v>0.94499999999999995</v>
      </c>
      <c r="L63">
        <v>0.71899999999999997</v>
      </c>
      <c r="M63">
        <v>0.86</v>
      </c>
    </row>
    <row r="64" spans="2:13">
      <c r="B64">
        <v>0.309</v>
      </c>
      <c r="C64">
        <v>1.25</v>
      </c>
      <c r="G64">
        <v>1.88</v>
      </c>
      <c r="H64">
        <v>0.184</v>
      </c>
      <c r="L64">
        <v>0.49299999999999999</v>
      </c>
      <c r="M64">
        <v>1.97</v>
      </c>
    </row>
    <row r="65" spans="2:13">
      <c r="B65">
        <v>0.85299999999999998</v>
      </c>
      <c r="C65">
        <v>0.22500000000000001</v>
      </c>
      <c r="G65">
        <v>0.69</v>
      </c>
      <c r="H65">
        <v>0.20799999999999999</v>
      </c>
      <c r="L65">
        <v>0.79200000000000004</v>
      </c>
      <c r="M65">
        <v>1.66</v>
      </c>
    </row>
    <row r="66" spans="2:13">
      <c r="B66">
        <v>1.1499999999999999</v>
      </c>
      <c r="C66">
        <v>0.51600000000000001</v>
      </c>
      <c r="G66">
        <v>1.75</v>
      </c>
      <c r="H66">
        <v>1.45</v>
      </c>
      <c r="L66">
        <v>0.65500000000000003</v>
      </c>
      <c r="M66">
        <v>2.14</v>
      </c>
    </row>
    <row r="67" spans="2:13">
      <c r="B67">
        <v>1</v>
      </c>
      <c r="C67">
        <v>0.79300000000000004</v>
      </c>
      <c r="G67">
        <v>0.58899999999999997</v>
      </c>
      <c r="H67">
        <v>1.18</v>
      </c>
      <c r="L67">
        <v>0.23200000000000001</v>
      </c>
      <c r="M67">
        <v>1.43</v>
      </c>
    </row>
    <row r="68" spans="2:13">
      <c r="B68">
        <v>0.879</v>
      </c>
      <c r="C68">
        <v>1.1200000000000001</v>
      </c>
      <c r="G68">
        <v>0.73299999999999998</v>
      </c>
      <c r="H68">
        <v>0.70199999999999996</v>
      </c>
      <c r="L68">
        <v>0.53</v>
      </c>
      <c r="M68">
        <v>1.69</v>
      </c>
    </row>
    <row r="69" spans="2:13">
      <c r="B69">
        <v>1.24</v>
      </c>
      <c r="C69">
        <v>1.54</v>
      </c>
      <c r="G69">
        <v>1.43</v>
      </c>
      <c r="H69">
        <v>0.81</v>
      </c>
      <c r="L69">
        <v>0.47699999999999998</v>
      </c>
      <c r="M69">
        <v>1.06</v>
      </c>
    </row>
    <row r="70" spans="2:13">
      <c r="B70">
        <v>0.64900000000000002</v>
      </c>
      <c r="C70">
        <v>1.42</v>
      </c>
      <c r="G70">
        <v>1.04</v>
      </c>
      <c r="H70">
        <v>0.38800000000000001</v>
      </c>
      <c r="L70">
        <v>0.46600000000000003</v>
      </c>
      <c r="M70">
        <v>1.27</v>
      </c>
    </row>
    <row r="71" spans="2:13">
      <c r="B71">
        <v>0.54500000000000004</v>
      </c>
      <c r="C71">
        <v>1.48</v>
      </c>
      <c r="G71">
        <v>0.97</v>
      </c>
      <c r="H71">
        <v>0.83</v>
      </c>
      <c r="L71">
        <v>0.47</v>
      </c>
      <c r="M71">
        <v>1.1100000000000001</v>
      </c>
    </row>
    <row r="72" spans="2:13">
      <c r="B72">
        <v>0.57799999999999996</v>
      </c>
      <c r="C72">
        <v>0.27600000000000002</v>
      </c>
      <c r="G72">
        <v>1.49</v>
      </c>
      <c r="H72">
        <v>0.77100000000000002</v>
      </c>
      <c r="L72">
        <v>1.04</v>
      </c>
      <c r="M72">
        <v>1.39</v>
      </c>
    </row>
    <row r="73" spans="2:13">
      <c r="B73">
        <v>0.76800000000000002</v>
      </c>
      <c r="C73">
        <v>0.313</v>
      </c>
      <c r="G73">
        <v>0.374</v>
      </c>
      <c r="H73">
        <v>0.55000000000000004</v>
      </c>
      <c r="L73">
        <v>0.33600000000000002</v>
      </c>
      <c r="M73">
        <v>1.72</v>
      </c>
    </row>
    <row r="74" spans="2:13">
      <c r="B74">
        <v>0.93200000000000005</v>
      </c>
      <c r="C74">
        <v>1.08</v>
      </c>
      <c r="G74">
        <v>0.61</v>
      </c>
      <c r="H74">
        <v>0.55100000000000005</v>
      </c>
      <c r="L74">
        <v>0.25800000000000001</v>
      </c>
      <c r="M74">
        <v>0.876</v>
      </c>
    </row>
    <row r="75" spans="2:13">
      <c r="B75">
        <v>0.98099999999999998</v>
      </c>
      <c r="C75">
        <v>0.185</v>
      </c>
      <c r="G75">
        <v>0.67300000000000004</v>
      </c>
      <c r="H75">
        <v>1.43</v>
      </c>
      <c r="L75">
        <v>0.41899999999999998</v>
      </c>
      <c r="M75">
        <v>0.96</v>
      </c>
    </row>
    <row r="76" spans="2:13">
      <c r="B76">
        <v>1.26</v>
      </c>
      <c r="C76">
        <v>0.46700000000000003</v>
      </c>
      <c r="G76">
        <v>0.69199999999999995</v>
      </c>
      <c r="H76">
        <v>1.1599999999999999</v>
      </c>
      <c r="L76">
        <v>0.48</v>
      </c>
      <c r="M76">
        <v>1.7</v>
      </c>
    </row>
    <row r="77" spans="2:13">
      <c r="B77">
        <v>0.81100000000000005</v>
      </c>
      <c r="C77">
        <v>0.307</v>
      </c>
      <c r="G77">
        <v>1.41</v>
      </c>
      <c r="H77">
        <v>1.83</v>
      </c>
      <c r="L77">
        <v>0.71799999999999997</v>
      </c>
      <c r="M77">
        <v>2.0099999999999998</v>
      </c>
    </row>
    <row r="78" spans="2:13">
      <c r="B78">
        <v>0.46100000000000002</v>
      </c>
      <c r="C78">
        <v>0.92900000000000005</v>
      </c>
      <c r="G78">
        <v>0.98599999999999999</v>
      </c>
      <c r="H78">
        <v>0.99299999999999999</v>
      </c>
      <c r="L78">
        <v>0.8</v>
      </c>
      <c r="M78">
        <v>0.88100000000000001</v>
      </c>
    </row>
    <row r="79" spans="2:13">
      <c r="B79">
        <v>0.53200000000000003</v>
      </c>
      <c r="C79">
        <v>1.01</v>
      </c>
      <c r="G79">
        <v>1.1399999999999999</v>
      </c>
      <c r="H79">
        <v>0.20799999999999999</v>
      </c>
      <c r="L79">
        <v>0.43</v>
      </c>
      <c r="M79">
        <v>0.95599999999999996</v>
      </c>
    </row>
    <row r="80" spans="2:13">
      <c r="G80">
        <v>0.79900000000000004</v>
      </c>
      <c r="H80">
        <v>0.43099999999999999</v>
      </c>
    </row>
    <row r="81" spans="7:8">
      <c r="G81">
        <v>1.28</v>
      </c>
      <c r="H81">
        <v>0.93200000000000005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22"/>
  <sheetViews>
    <sheetView topLeftCell="B1" zoomScale="89" zoomScaleNormal="89" workbookViewId="0">
      <selection activeCell="I24" sqref="I24"/>
    </sheetView>
  </sheetViews>
  <sheetFormatPr defaultColWidth="8.77734375" defaultRowHeight="14.4"/>
  <cols>
    <col min="2" max="2" width="28.33203125" customWidth="1"/>
    <col min="3" max="3" width="27.33203125" customWidth="1"/>
    <col min="4" max="4" width="13.6640625" customWidth="1"/>
    <col min="5" max="5" width="13.77734375" customWidth="1"/>
    <col min="8" max="8" width="27.44140625" customWidth="1"/>
    <col min="9" max="9" width="14.109375" customWidth="1"/>
    <col min="10" max="10" width="15.33203125" customWidth="1"/>
    <col min="12" max="13" width="29.109375" customWidth="1"/>
    <col min="14" max="14" width="13" customWidth="1"/>
    <col min="15" max="15" width="14.77734375" customWidth="1"/>
    <col min="18" max="26" width="8.77734375" customWidth="1"/>
    <col min="27" max="27" width="18.109375" customWidth="1"/>
  </cols>
  <sheetData>
    <row r="2" spans="2:30">
      <c r="B2" s="23" t="s">
        <v>176</v>
      </c>
    </row>
    <row r="5" spans="2:30" ht="72" customHeight="1">
      <c r="B5" s="54" t="s">
        <v>175</v>
      </c>
      <c r="C5" s="55"/>
      <c r="D5" s="55"/>
      <c r="E5" s="55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</row>
    <row r="8" spans="2:30">
      <c r="B8" s="1" t="s">
        <v>174</v>
      </c>
      <c r="G8" s="1" t="s">
        <v>173</v>
      </c>
      <c r="L8" s="1" t="s">
        <v>172</v>
      </c>
    </row>
    <row r="11" spans="2:30">
      <c r="C11" s="21" t="s">
        <v>171</v>
      </c>
      <c r="D11" s="1" t="s">
        <v>170</v>
      </c>
      <c r="E11" s="1" t="s">
        <v>167</v>
      </c>
      <c r="H11" s="12" t="s">
        <v>169</v>
      </c>
      <c r="I11" s="12" t="s">
        <v>168</v>
      </c>
      <c r="J11" s="12" t="s">
        <v>167</v>
      </c>
      <c r="K11" s="12"/>
      <c r="L11" s="12"/>
      <c r="M11" s="12" t="s">
        <v>169</v>
      </c>
      <c r="N11" s="12" t="s">
        <v>168</v>
      </c>
      <c r="O11" s="12" t="s">
        <v>167</v>
      </c>
    </row>
    <row r="12" spans="2:30">
      <c r="B12" s="12" t="s">
        <v>73</v>
      </c>
      <c r="C12">
        <v>46</v>
      </c>
      <c r="D12">
        <v>9</v>
      </c>
      <c r="E12">
        <v>19</v>
      </c>
      <c r="G12" s="12" t="s">
        <v>73</v>
      </c>
      <c r="H12">
        <v>46</v>
      </c>
      <c r="I12">
        <v>9</v>
      </c>
      <c r="J12">
        <v>19</v>
      </c>
      <c r="L12" s="12" t="s">
        <v>72</v>
      </c>
      <c r="M12">
        <v>0</v>
      </c>
      <c r="N12">
        <v>54</v>
      </c>
      <c r="O12">
        <v>20</v>
      </c>
    </row>
    <row r="13" spans="2:30">
      <c r="B13" s="12" t="s">
        <v>72</v>
      </c>
      <c r="C13">
        <v>0</v>
      </c>
      <c r="D13">
        <v>54</v>
      </c>
      <c r="E13">
        <v>20</v>
      </c>
      <c r="G13" s="12" t="s">
        <v>121</v>
      </c>
      <c r="H13">
        <v>24</v>
      </c>
      <c r="I13">
        <v>11</v>
      </c>
      <c r="J13">
        <v>41</v>
      </c>
      <c r="L13" s="12" t="s">
        <v>121</v>
      </c>
      <c r="M13">
        <v>24</v>
      </c>
      <c r="N13">
        <v>11</v>
      </c>
      <c r="O13">
        <v>41</v>
      </c>
    </row>
    <row r="16" spans="2:30">
      <c r="B16" s="1" t="s">
        <v>23</v>
      </c>
      <c r="G16" s="1" t="s">
        <v>23</v>
      </c>
      <c r="L16" s="1" t="s">
        <v>23</v>
      </c>
    </row>
    <row r="17" spans="2:13">
      <c r="B17" t="s">
        <v>20</v>
      </c>
      <c r="C17" t="s">
        <v>19</v>
      </c>
      <c r="G17" t="s">
        <v>20</v>
      </c>
      <c r="H17" t="s">
        <v>19</v>
      </c>
      <c r="L17" t="s">
        <v>20</v>
      </c>
      <c r="M17" t="s">
        <v>19</v>
      </c>
    </row>
    <row r="18" spans="2:13">
      <c r="B18" t="s">
        <v>17</v>
      </c>
      <c r="C18" t="s">
        <v>166</v>
      </c>
      <c r="G18" t="s">
        <v>17</v>
      </c>
      <c r="H18" t="s">
        <v>165</v>
      </c>
      <c r="L18" t="s">
        <v>17</v>
      </c>
      <c r="M18" t="s">
        <v>164</v>
      </c>
    </row>
    <row r="19" spans="2:13">
      <c r="B19" t="s">
        <v>14</v>
      </c>
      <c r="C19" t="s">
        <v>13</v>
      </c>
      <c r="G19" t="s">
        <v>14</v>
      </c>
      <c r="H19">
        <v>5.0000000000000001E-4</v>
      </c>
      <c r="L19" t="s">
        <v>14</v>
      </c>
      <c r="M19" t="s">
        <v>13</v>
      </c>
    </row>
    <row r="20" spans="2:13">
      <c r="B20" t="s">
        <v>12</v>
      </c>
      <c r="C20" t="s">
        <v>11</v>
      </c>
      <c r="G20" t="s">
        <v>12</v>
      </c>
      <c r="H20" t="s">
        <v>163</v>
      </c>
      <c r="L20" t="s">
        <v>12</v>
      </c>
      <c r="M20" t="s">
        <v>11</v>
      </c>
    </row>
    <row r="21" spans="2:13">
      <c r="B21" t="s">
        <v>10</v>
      </c>
      <c r="C21" t="s">
        <v>9</v>
      </c>
      <c r="G21" t="s">
        <v>10</v>
      </c>
      <c r="H21" t="s">
        <v>9</v>
      </c>
      <c r="L21" t="s">
        <v>10</v>
      </c>
      <c r="M21" t="s">
        <v>9</v>
      </c>
    </row>
    <row r="22" spans="2:13">
      <c r="B22" t="s">
        <v>8</v>
      </c>
      <c r="C22" t="s">
        <v>7</v>
      </c>
      <c r="G22" t="s">
        <v>8</v>
      </c>
      <c r="H22" t="s">
        <v>7</v>
      </c>
      <c r="L22" t="s">
        <v>8</v>
      </c>
      <c r="M22" t="s">
        <v>7</v>
      </c>
    </row>
  </sheetData>
  <mergeCells count="1">
    <mergeCell ref="B5:E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4"/>
  <sheetViews>
    <sheetView workbookViewId="0">
      <selection activeCell="I22" sqref="I22"/>
    </sheetView>
  </sheetViews>
  <sheetFormatPr defaultColWidth="8.77734375" defaultRowHeight="14.4"/>
  <cols>
    <col min="2" max="2" width="8.77734375" customWidth="1"/>
    <col min="6" max="6" width="12.6640625" customWidth="1"/>
  </cols>
  <sheetData>
    <row r="2" spans="2:7">
      <c r="B2" s="23" t="s">
        <v>162</v>
      </c>
    </row>
    <row r="4" spans="2:7">
      <c r="B4" s="23" t="s">
        <v>161</v>
      </c>
      <c r="C4" s="23" t="s">
        <v>160</v>
      </c>
    </row>
    <row r="6" spans="2:7">
      <c r="D6" s="12" t="s">
        <v>48</v>
      </c>
      <c r="E6" s="12" t="s">
        <v>159</v>
      </c>
      <c r="F6" s="12" t="s">
        <v>158</v>
      </c>
      <c r="G6" s="1" t="s">
        <v>2</v>
      </c>
    </row>
    <row r="7" spans="2:7">
      <c r="D7">
        <v>8</v>
      </c>
      <c r="E7">
        <v>7</v>
      </c>
      <c r="F7">
        <v>7</v>
      </c>
      <c r="G7">
        <f>SUM(D7,E7,F7)</f>
        <v>22</v>
      </c>
    </row>
    <row r="8" spans="2:7">
      <c r="D8">
        <v>12</v>
      </c>
      <c r="E8">
        <v>12</v>
      </c>
      <c r="F8">
        <v>6</v>
      </c>
      <c r="G8">
        <f>SUM(D8,E8,F8)</f>
        <v>30</v>
      </c>
    </row>
    <row r="9" spans="2:7">
      <c r="C9" s="1" t="s">
        <v>2</v>
      </c>
      <c r="D9">
        <f>SUM(D7,D8)</f>
        <v>20</v>
      </c>
      <c r="E9">
        <f>SUM(E7,E8)</f>
        <v>19</v>
      </c>
      <c r="F9">
        <f>SUM(F7,F8)</f>
        <v>13</v>
      </c>
      <c r="G9">
        <f>SUM(D9,E9,F9)</f>
        <v>52</v>
      </c>
    </row>
    <row r="12" spans="2:7">
      <c r="B12" s="23" t="s">
        <v>157</v>
      </c>
      <c r="C12" s="1" t="s">
        <v>156</v>
      </c>
      <c r="D12" s="1"/>
      <c r="E12" s="1"/>
      <c r="F12" s="1"/>
      <c r="G12" s="1"/>
    </row>
    <row r="16" spans="2:7">
      <c r="D16" s="1" t="s">
        <v>155</v>
      </c>
      <c r="E16" s="1" t="s">
        <v>154</v>
      </c>
      <c r="F16" s="1" t="s">
        <v>2</v>
      </c>
    </row>
    <row r="17" spans="1:6">
      <c r="D17">
        <v>5</v>
      </c>
      <c r="E17">
        <v>28</v>
      </c>
      <c r="F17">
        <v>33</v>
      </c>
    </row>
    <row r="18" spans="1:6">
      <c r="D18">
        <v>9</v>
      </c>
      <c r="E18">
        <v>25</v>
      </c>
      <c r="F18">
        <v>34</v>
      </c>
    </row>
    <row r="19" spans="1:6">
      <c r="C19" s="1" t="s">
        <v>153</v>
      </c>
      <c r="D19">
        <v>14</v>
      </c>
      <c r="E19">
        <v>53</v>
      </c>
      <c r="F19">
        <v>67</v>
      </c>
    </row>
    <row r="20" spans="1:6">
      <c r="B20" s="1"/>
    </row>
    <row r="21" spans="1:6">
      <c r="B21" s="1"/>
      <c r="C21" s="1"/>
      <c r="D21" s="1"/>
    </row>
    <row r="24" spans="1:6">
      <c r="A24" s="1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Views>
    <sheetView workbookViewId="0">
      <selection activeCell="C5" sqref="C5"/>
    </sheetView>
  </sheetViews>
  <sheetFormatPr defaultColWidth="11.44140625" defaultRowHeight="14.4"/>
  <cols>
    <col min="2" max="2" width="14.6640625" customWidth="1"/>
    <col min="3" max="3" width="34.44140625" customWidth="1"/>
    <col min="4" max="4" width="18.33203125" customWidth="1"/>
    <col min="5" max="5" width="17.109375" customWidth="1"/>
    <col min="11" max="11" width="34.44140625" customWidth="1"/>
  </cols>
  <sheetData>
    <row r="1" spans="1:15">
      <c r="A1" s="23" t="s">
        <v>152</v>
      </c>
    </row>
    <row r="5" spans="1:15">
      <c r="A5" s="12" t="s">
        <v>151</v>
      </c>
    </row>
    <row r="7" spans="1:15">
      <c r="C7" s="1" t="s">
        <v>39</v>
      </c>
      <c r="D7" s="1" t="s">
        <v>38</v>
      </c>
      <c r="E7" s="1" t="s">
        <v>37</v>
      </c>
      <c r="F7" s="1" t="s">
        <v>150</v>
      </c>
      <c r="G7" s="1" t="s">
        <v>93</v>
      </c>
      <c r="H7" s="1"/>
      <c r="I7" s="1"/>
      <c r="J7" s="1"/>
      <c r="K7" s="1" t="s">
        <v>39</v>
      </c>
      <c r="L7" s="1" t="s">
        <v>38</v>
      </c>
      <c r="M7" s="1" t="s">
        <v>37</v>
      </c>
      <c r="N7" s="1" t="s">
        <v>36</v>
      </c>
      <c r="O7" s="1" t="s">
        <v>93</v>
      </c>
    </row>
    <row r="8" spans="1:15">
      <c r="B8" s="1" t="s">
        <v>140</v>
      </c>
      <c r="C8">
        <v>25</v>
      </c>
      <c r="D8">
        <v>39</v>
      </c>
      <c r="E8">
        <v>7</v>
      </c>
      <c r="F8">
        <v>9</v>
      </c>
      <c r="G8">
        <v>80</v>
      </c>
      <c r="J8" s="12" t="s">
        <v>35</v>
      </c>
      <c r="K8">
        <v>12</v>
      </c>
      <c r="L8">
        <v>19</v>
      </c>
      <c r="M8">
        <v>5</v>
      </c>
      <c r="N8">
        <v>31</v>
      </c>
      <c r="O8">
        <v>67</v>
      </c>
    </row>
    <row r="9" spans="1:15">
      <c r="B9" s="1" t="s">
        <v>44</v>
      </c>
      <c r="C9">
        <v>22</v>
      </c>
      <c r="D9">
        <v>34</v>
      </c>
      <c r="E9">
        <v>8</v>
      </c>
      <c r="F9">
        <v>9</v>
      </c>
      <c r="G9">
        <v>73</v>
      </c>
      <c r="J9" s="12" t="s">
        <v>130</v>
      </c>
      <c r="K9">
        <v>12</v>
      </c>
      <c r="L9">
        <v>26</v>
      </c>
      <c r="M9">
        <v>8</v>
      </c>
      <c r="N9">
        <v>35</v>
      </c>
      <c r="O9">
        <v>81</v>
      </c>
    </row>
    <row r="10" spans="1:15">
      <c r="B10" s="1" t="s">
        <v>2</v>
      </c>
      <c r="C10">
        <f>SUM(C8,C9)</f>
        <v>47</v>
      </c>
      <c r="D10">
        <f>SUM(D8,D9)</f>
        <v>73</v>
      </c>
      <c r="E10">
        <f>SUM(E8,E9)</f>
        <v>15</v>
      </c>
      <c r="F10">
        <f>SUM(F8,F9)</f>
        <v>18</v>
      </c>
      <c r="G10">
        <f>SUM(G8,G9)</f>
        <v>153</v>
      </c>
      <c r="J10" s="1" t="s">
        <v>2</v>
      </c>
      <c r="K10">
        <f>SUM(K8,K9)</f>
        <v>24</v>
      </c>
      <c r="L10">
        <f>SUM(L8,L9)</f>
        <v>45</v>
      </c>
      <c r="M10">
        <f>SUM(M8,M9)</f>
        <v>13</v>
      </c>
      <c r="N10">
        <f>SUM(N8,N9)</f>
        <v>66</v>
      </c>
      <c r="O10">
        <f>SUM(O8,O9)</f>
        <v>148</v>
      </c>
    </row>
    <row r="16" spans="1:15">
      <c r="A16" s="1" t="s">
        <v>132</v>
      </c>
    </row>
    <row r="19" spans="2:15">
      <c r="C19" s="1" t="s">
        <v>39</v>
      </c>
      <c r="D19" s="1" t="s">
        <v>38</v>
      </c>
      <c r="E19" s="1" t="s">
        <v>37</v>
      </c>
      <c r="F19" s="1" t="s">
        <v>36</v>
      </c>
      <c r="G19" s="1" t="s">
        <v>93</v>
      </c>
      <c r="H19" s="1"/>
      <c r="I19" s="1"/>
      <c r="J19" s="1"/>
      <c r="K19" s="1" t="s">
        <v>39</v>
      </c>
      <c r="L19" s="1" t="s">
        <v>38</v>
      </c>
      <c r="M19" s="1" t="s">
        <v>37</v>
      </c>
      <c r="N19" s="1" t="s">
        <v>36</v>
      </c>
      <c r="O19" s="1" t="s">
        <v>93</v>
      </c>
    </row>
    <row r="20" spans="2:15">
      <c r="B20" s="1" t="s">
        <v>140</v>
      </c>
      <c r="C20">
        <v>16</v>
      </c>
      <c r="D20">
        <v>37</v>
      </c>
      <c r="E20">
        <v>8</v>
      </c>
      <c r="F20">
        <v>9</v>
      </c>
      <c r="G20">
        <v>70</v>
      </c>
      <c r="J20" s="12" t="s">
        <v>35</v>
      </c>
      <c r="K20">
        <v>17</v>
      </c>
      <c r="L20">
        <v>21</v>
      </c>
      <c r="M20">
        <v>6</v>
      </c>
      <c r="N20">
        <v>28</v>
      </c>
      <c r="O20">
        <f>SUM(K20,L20,M20,N20)</f>
        <v>72</v>
      </c>
    </row>
    <row r="21" spans="2:15">
      <c r="B21" s="1" t="s">
        <v>44</v>
      </c>
      <c r="C21">
        <v>20</v>
      </c>
      <c r="D21">
        <v>41</v>
      </c>
      <c r="E21">
        <v>8</v>
      </c>
      <c r="F21">
        <v>11</v>
      </c>
      <c r="G21">
        <v>80</v>
      </c>
      <c r="J21" s="12" t="s">
        <v>130</v>
      </c>
      <c r="K21">
        <v>16</v>
      </c>
      <c r="L21">
        <v>25</v>
      </c>
      <c r="M21">
        <v>8</v>
      </c>
      <c r="N21">
        <v>32</v>
      </c>
      <c r="O21">
        <f>SUM(K21,L21,M21,N21)</f>
        <v>81</v>
      </c>
    </row>
    <row r="22" spans="2:15">
      <c r="B22" s="1" t="s">
        <v>2</v>
      </c>
      <c r="C22">
        <f>SUM(C20,C21)</f>
        <v>36</v>
      </c>
      <c r="D22">
        <f>SUM(D20,D21)</f>
        <v>78</v>
      </c>
      <c r="E22">
        <f>SUM(E20,E21)</f>
        <v>16</v>
      </c>
      <c r="F22">
        <f>SUM(F20,F21)</f>
        <v>20</v>
      </c>
      <c r="G22">
        <f>SUM(G20,G21)</f>
        <v>150</v>
      </c>
      <c r="J22" s="1" t="s">
        <v>2</v>
      </c>
      <c r="K22">
        <f>SUM(K20,K21)</f>
        <v>33</v>
      </c>
      <c r="L22">
        <f>SUM(L20,L21)</f>
        <v>46</v>
      </c>
      <c r="M22">
        <f>SUM(M20,M21)</f>
        <v>14</v>
      </c>
      <c r="N22">
        <f>SUM(N20,N21)</f>
        <v>60</v>
      </c>
      <c r="O22">
        <f>SUM(O20,O21)</f>
        <v>153</v>
      </c>
    </row>
    <row r="26" spans="2:15">
      <c r="C26" s="23" t="s">
        <v>149</v>
      </c>
    </row>
    <row r="27" spans="2:15">
      <c r="E27" s="2"/>
    </row>
    <row r="29" spans="2:15">
      <c r="B29" s="23" t="s">
        <v>148</v>
      </c>
      <c r="C29" s="12" t="s">
        <v>48</v>
      </c>
      <c r="J29" s="23" t="s">
        <v>147</v>
      </c>
      <c r="K29" s="1" t="s">
        <v>132</v>
      </c>
    </row>
    <row r="30" spans="2:15">
      <c r="C30" s="1"/>
      <c r="D30" s="1" t="s">
        <v>123</v>
      </c>
      <c r="E30" s="1" t="s">
        <v>122</v>
      </c>
      <c r="F30" s="1"/>
      <c r="K30" s="1"/>
      <c r="L30" s="1" t="s">
        <v>123</v>
      </c>
      <c r="M30" s="1" t="s">
        <v>122</v>
      </c>
      <c r="N30" s="1"/>
    </row>
    <row r="31" spans="2:15">
      <c r="C31" s="1" t="s">
        <v>41</v>
      </c>
      <c r="D31">
        <v>65</v>
      </c>
      <c r="E31">
        <v>88</v>
      </c>
      <c r="K31" s="1" t="s">
        <v>41</v>
      </c>
      <c r="L31">
        <v>56</v>
      </c>
      <c r="M31">
        <v>94</v>
      </c>
    </row>
    <row r="32" spans="2:15">
      <c r="C32" s="12" t="s">
        <v>130</v>
      </c>
      <c r="D32">
        <v>90</v>
      </c>
      <c r="E32">
        <v>58</v>
      </c>
      <c r="K32" s="12" t="s">
        <v>130</v>
      </c>
      <c r="L32">
        <v>93</v>
      </c>
      <c r="M32">
        <v>60</v>
      </c>
    </row>
    <row r="35" spans="3:12">
      <c r="C35" s="24" t="s">
        <v>23</v>
      </c>
      <c r="D35" s="13"/>
      <c r="K35" s="24" t="s">
        <v>23</v>
      </c>
      <c r="L35" s="13"/>
    </row>
    <row r="36" spans="3:12">
      <c r="C36" s="14" t="s">
        <v>20</v>
      </c>
      <c r="D36" s="13" t="s">
        <v>45</v>
      </c>
      <c r="K36" s="14" t="s">
        <v>20</v>
      </c>
      <c r="L36" s="13" t="s">
        <v>45</v>
      </c>
    </row>
    <row r="37" spans="3:12">
      <c r="C37" s="14" t="s">
        <v>14</v>
      </c>
      <c r="D37" s="13">
        <v>1.8E-3</v>
      </c>
      <c r="K37" s="14" t="s">
        <v>14</v>
      </c>
      <c r="L37" s="13" t="s">
        <v>13</v>
      </c>
    </row>
    <row r="38" spans="3:12">
      <c r="C38" s="14" t="s">
        <v>12</v>
      </c>
      <c r="D38" s="13" t="s">
        <v>142</v>
      </c>
      <c r="K38" s="14" t="s">
        <v>12</v>
      </c>
      <c r="L38" s="13" t="s">
        <v>11</v>
      </c>
    </row>
    <row r="39" spans="3:12">
      <c r="C39" s="14" t="s">
        <v>10</v>
      </c>
      <c r="D39" s="13" t="s">
        <v>40</v>
      </c>
      <c r="K39" s="14" t="s">
        <v>10</v>
      </c>
      <c r="L39" s="13" t="s">
        <v>40</v>
      </c>
    </row>
    <row r="40" spans="3:12">
      <c r="C40" s="14" t="s">
        <v>8</v>
      </c>
      <c r="D40" s="13" t="s">
        <v>7</v>
      </c>
      <c r="K40" s="14" t="s">
        <v>8</v>
      </c>
      <c r="L40" s="13" t="s">
        <v>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AB39"/>
  <sheetViews>
    <sheetView zoomScale="99" zoomScaleNormal="99" workbookViewId="0">
      <selection activeCell="G9" sqref="G9"/>
    </sheetView>
  </sheetViews>
  <sheetFormatPr defaultColWidth="8.77734375" defaultRowHeight="14.4"/>
  <cols>
    <col min="2" max="2" width="34.77734375" customWidth="1"/>
    <col min="3" max="3" width="16" customWidth="1"/>
    <col min="6" max="6" width="8.77734375" customWidth="1"/>
    <col min="7" max="7" width="32.6640625" customWidth="1"/>
    <col min="8" max="8" width="15.44140625" customWidth="1"/>
  </cols>
  <sheetData>
    <row r="3" spans="2:28">
      <c r="B3" s="23" t="s">
        <v>146</v>
      </c>
    </row>
    <row r="6" spans="2:28" ht="42" customHeight="1">
      <c r="B6" s="56" t="s">
        <v>145</v>
      </c>
      <c r="C6" s="56"/>
      <c r="D6" s="56"/>
      <c r="E6" s="56"/>
      <c r="F6" s="56"/>
      <c r="G6" s="5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</row>
    <row r="10" spans="2:28">
      <c r="B10" s="1" t="s">
        <v>144</v>
      </c>
    </row>
    <row r="12" spans="2:28">
      <c r="B12" s="12" t="s">
        <v>48</v>
      </c>
      <c r="G12" s="1" t="s">
        <v>132</v>
      </c>
    </row>
    <row r="13" spans="2:28">
      <c r="B13" s="1"/>
      <c r="C13" s="1" t="s">
        <v>123</v>
      </c>
      <c r="D13" s="1" t="s">
        <v>122</v>
      </c>
      <c r="E13" s="1"/>
      <c r="F13" s="1"/>
      <c r="G13" s="1"/>
      <c r="H13" s="1" t="s">
        <v>123</v>
      </c>
      <c r="I13" s="1" t="s">
        <v>122</v>
      </c>
      <c r="J13" s="1"/>
    </row>
    <row r="14" spans="2:28">
      <c r="B14" s="1" t="s">
        <v>41</v>
      </c>
      <c r="C14">
        <v>74</v>
      </c>
      <c r="D14">
        <v>30</v>
      </c>
      <c r="G14" s="1" t="s">
        <v>41</v>
      </c>
      <c r="H14">
        <v>104</v>
      </c>
      <c r="I14">
        <v>23</v>
      </c>
    </row>
    <row r="15" spans="2:28">
      <c r="B15" s="12" t="s">
        <v>130</v>
      </c>
      <c r="C15">
        <v>129</v>
      </c>
      <c r="D15">
        <v>56</v>
      </c>
      <c r="G15" s="12" t="s">
        <v>130</v>
      </c>
      <c r="H15">
        <v>123</v>
      </c>
      <c r="I15">
        <v>40</v>
      </c>
    </row>
    <row r="16" spans="2:28">
      <c r="B16" s="1"/>
      <c r="G16" s="1"/>
    </row>
    <row r="17" spans="2:10">
      <c r="B17" s="1" t="s">
        <v>23</v>
      </c>
      <c r="G17" s="1" t="s">
        <v>23</v>
      </c>
    </row>
    <row r="18" spans="2:10">
      <c r="B18" t="s">
        <v>20</v>
      </c>
      <c r="C18" t="s">
        <v>45</v>
      </c>
      <c r="G18" t="s">
        <v>20</v>
      </c>
      <c r="H18" t="s">
        <v>45</v>
      </c>
    </row>
    <row r="19" spans="2:10">
      <c r="B19" t="s">
        <v>14</v>
      </c>
      <c r="C19">
        <v>0.89349999999999996</v>
      </c>
      <c r="G19" t="s">
        <v>14</v>
      </c>
      <c r="H19">
        <v>0.1996</v>
      </c>
    </row>
    <row r="20" spans="2:10">
      <c r="B20" t="s">
        <v>12</v>
      </c>
      <c r="C20" t="s">
        <v>27</v>
      </c>
      <c r="G20" t="s">
        <v>12</v>
      </c>
      <c r="H20" t="s">
        <v>27</v>
      </c>
    </row>
    <row r="21" spans="2:10">
      <c r="B21" t="s">
        <v>10</v>
      </c>
      <c r="C21" t="s">
        <v>40</v>
      </c>
      <c r="G21" t="s">
        <v>10</v>
      </c>
      <c r="H21" t="s">
        <v>40</v>
      </c>
    </row>
    <row r="22" spans="2:10">
      <c r="B22" t="s">
        <v>8</v>
      </c>
      <c r="C22" t="s">
        <v>26</v>
      </c>
      <c r="G22" t="s">
        <v>8</v>
      </c>
      <c r="H22" t="s">
        <v>26</v>
      </c>
    </row>
    <row r="26" spans="2:10">
      <c r="B26" s="1" t="s">
        <v>143</v>
      </c>
    </row>
    <row r="27" spans="2:10">
      <c r="B27" s="1"/>
    </row>
    <row r="28" spans="2:10">
      <c r="B28" s="12" t="s">
        <v>48</v>
      </c>
      <c r="G28" s="1" t="s">
        <v>132</v>
      </c>
    </row>
    <row r="29" spans="2:10">
      <c r="B29" s="1"/>
      <c r="C29" s="1" t="s">
        <v>123</v>
      </c>
      <c r="D29" s="1" t="s">
        <v>122</v>
      </c>
      <c r="E29" s="1"/>
      <c r="F29" s="1"/>
      <c r="G29" s="1"/>
      <c r="H29" s="1" t="s">
        <v>123</v>
      </c>
      <c r="I29" s="1" t="s">
        <v>122</v>
      </c>
      <c r="J29" s="1"/>
    </row>
    <row r="30" spans="2:10">
      <c r="B30" s="1" t="s">
        <v>41</v>
      </c>
      <c r="C30">
        <v>65</v>
      </c>
      <c r="D30">
        <v>88</v>
      </c>
      <c r="G30" s="1" t="s">
        <v>41</v>
      </c>
      <c r="H30">
        <v>56</v>
      </c>
      <c r="I30">
        <v>94</v>
      </c>
    </row>
    <row r="31" spans="2:10">
      <c r="B31" s="12" t="s">
        <v>130</v>
      </c>
      <c r="C31">
        <v>90</v>
      </c>
      <c r="D31">
        <v>58</v>
      </c>
      <c r="G31" s="12" t="s">
        <v>130</v>
      </c>
      <c r="H31">
        <v>93</v>
      </c>
      <c r="I31">
        <v>60</v>
      </c>
    </row>
    <row r="34" spans="2:8">
      <c r="B34" s="24" t="s">
        <v>23</v>
      </c>
      <c r="C34" s="13"/>
      <c r="G34" s="24" t="s">
        <v>23</v>
      </c>
      <c r="H34" s="13"/>
    </row>
    <row r="35" spans="2:8">
      <c r="B35" s="14" t="s">
        <v>20</v>
      </c>
      <c r="C35" s="13" t="s">
        <v>45</v>
      </c>
      <c r="G35" s="14" t="s">
        <v>20</v>
      </c>
      <c r="H35" s="13" t="s">
        <v>45</v>
      </c>
    </row>
    <row r="36" spans="2:8">
      <c r="B36" s="14" t="s">
        <v>14</v>
      </c>
      <c r="C36" s="13">
        <v>1.8E-3</v>
      </c>
      <c r="G36" s="14" t="s">
        <v>14</v>
      </c>
      <c r="H36" s="13" t="s">
        <v>13</v>
      </c>
    </row>
    <row r="37" spans="2:8">
      <c r="B37" s="14" t="s">
        <v>12</v>
      </c>
      <c r="C37" s="13" t="s">
        <v>142</v>
      </c>
      <c r="G37" s="14" t="s">
        <v>12</v>
      </c>
      <c r="H37" s="13" t="s">
        <v>11</v>
      </c>
    </row>
    <row r="38" spans="2:8">
      <c r="B38" s="14" t="s">
        <v>10</v>
      </c>
      <c r="C38" s="13" t="s">
        <v>40</v>
      </c>
      <c r="G38" s="14" t="s">
        <v>10</v>
      </c>
      <c r="H38" s="13" t="s">
        <v>40</v>
      </c>
    </row>
    <row r="39" spans="2:8">
      <c r="B39" s="14" t="s">
        <v>8</v>
      </c>
      <c r="C39" s="13" t="s">
        <v>7</v>
      </c>
      <c r="G39" s="14" t="s">
        <v>8</v>
      </c>
      <c r="H39" s="13" t="s">
        <v>7</v>
      </c>
    </row>
  </sheetData>
  <mergeCells count="1">
    <mergeCell ref="B6:G6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opLeftCell="B46" workbookViewId="0">
      <selection activeCell="B13" sqref="B13"/>
    </sheetView>
  </sheetViews>
  <sheetFormatPr defaultColWidth="8.77734375" defaultRowHeight="14.4"/>
  <cols>
    <col min="3" max="3" width="16.6640625" customWidth="1"/>
  </cols>
  <sheetData>
    <row r="1" spans="1:16">
      <c r="A1" s="23" t="s">
        <v>141</v>
      </c>
    </row>
    <row r="5" spans="1:16">
      <c r="A5" s="12" t="s">
        <v>48</v>
      </c>
    </row>
    <row r="6" spans="1:16">
      <c r="D6" s="1" t="s">
        <v>39</v>
      </c>
      <c r="E6" s="1" t="s">
        <v>38</v>
      </c>
      <c r="F6" s="1" t="s">
        <v>37</v>
      </c>
      <c r="G6" s="1" t="s">
        <v>36</v>
      </c>
      <c r="H6" s="1" t="s">
        <v>93</v>
      </c>
      <c r="I6" s="1"/>
      <c r="J6" s="1"/>
      <c r="K6" s="1"/>
      <c r="L6" s="1" t="s">
        <v>39</v>
      </c>
      <c r="M6" s="1" t="s">
        <v>38</v>
      </c>
      <c r="N6" s="1" t="s">
        <v>37</v>
      </c>
      <c r="O6" s="1" t="s">
        <v>36</v>
      </c>
      <c r="P6" s="1" t="s">
        <v>93</v>
      </c>
    </row>
    <row r="7" spans="1:16">
      <c r="C7" s="1" t="s">
        <v>140</v>
      </c>
      <c r="D7">
        <v>52</v>
      </c>
      <c r="E7">
        <v>10</v>
      </c>
      <c r="F7">
        <v>8</v>
      </c>
      <c r="G7">
        <v>5</v>
      </c>
      <c r="H7">
        <f>SUM(D7,E7,F7,G7)</f>
        <v>75</v>
      </c>
      <c r="K7" s="12" t="s">
        <v>130</v>
      </c>
      <c r="L7">
        <v>24</v>
      </c>
      <c r="M7">
        <v>7</v>
      </c>
      <c r="N7">
        <v>40</v>
      </c>
      <c r="O7">
        <v>4</v>
      </c>
      <c r="P7">
        <f>SUM(L7,M7,N7,O7)</f>
        <v>75</v>
      </c>
    </row>
    <row r="8" spans="1:16">
      <c r="C8" s="1" t="s">
        <v>44</v>
      </c>
      <c r="D8">
        <v>49</v>
      </c>
      <c r="E8">
        <v>9</v>
      </c>
      <c r="F8">
        <v>11</v>
      </c>
      <c r="G8">
        <v>6</v>
      </c>
      <c r="H8">
        <f>SUM(D8,E8,F8,G8)</f>
        <v>75</v>
      </c>
      <c r="K8" s="12" t="s">
        <v>130</v>
      </c>
      <c r="L8">
        <v>21</v>
      </c>
      <c r="M8">
        <v>8</v>
      </c>
      <c r="N8">
        <v>37</v>
      </c>
      <c r="O8">
        <v>9</v>
      </c>
      <c r="P8">
        <f>SUM(L8,M8,N8,O8)</f>
        <v>75</v>
      </c>
    </row>
    <row r="9" spans="1:16">
      <c r="C9" s="1" t="s">
        <v>2</v>
      </c>
      <c r="D9">
        <f>SUM(D7,D8)</f>
        <v>101</v>
      </c>
      <c r="E9">
        <f>SUM(E7,E8)</f>
        <v>19</v>
      </c>
      <c r="F9">
        <f>SUM(F7,F8)</f>
        <v>19</v>
      </c>
      <c r="G9">
        <f>SUM(G7,G8)</f>
        <v>11</v>
      </c>
      <c r="H9">
        <f>SUM(H7,H8)</f>
        <v>150</v>
      </c>
      <c r="K9" t="s">
        <v>2</v>
      </c>
      <c r="L9">
        <f>SUM(L7,L8)</f>
        <v>45</v>
      </c>
      <c r="M9">
        <f>SUM(M7,M8)</f>
        <v>15</v>
      </c>
      <c r="N9">
        <f>SUM(N7,N8)</f>
        <v>77</v>
      </c>
      <c r="O9">
        <f>SUM(O7,O8)</f>
        <v>13</v>
      </c>
      <c r="P9">
        <f>SUM(P7,P8)</f>
        <v>150</v>
      </c>
    </row>
    <row r="14" spans="1:16">
      <c r="A14" s="1" t="s">
        <v>132</v>
      </c>
    </row>
    <row r="17" spans="2:16">
      <c r="D17" s="1" t="s">
        <v>39</v>
      </c>
      <c r="E17" s="1" t="s">
        <v>38</v>
      </c>
      <c r="F17" s="1" t="s">
        <v>37</v>
      </c>
      <c r="G17" s="1" t="s">
        <v>36</v>
      </c>
      <c r="H17" s="1" t="s">
        <v>93</v>
      </c>
      <c r="I17" s="1"/>
      <c r="J17" s="1"/>
      <c r="K17" s="1"/>
      <c r="L17" s="1" t="s">
        <v>39</v>
      </c>
      <c r="M17" s="1" t="s">
        <v>38</v>
      </c>
      <c r="N17" s="1" t="s">
        <v>37</v>
      </c>
      <c r="O17" s="1" t="s">
        <v>36</v>
      </c>
      <c r="P17" s="1" t="s">
        <v>93</v>
      </c>
    </row>
    <row r="18" spans="2:16">
      <c r="C18" s="1" t="s">
        <v>140</v>
      </c>
      <c r="D18">
        <v>50</v>
      </c>
      <c r="E18">
        <v>9</v>
      </c>
      <c r="F18">
        <v>12</v>
      </c>
      <c r="G18">
        <v>4</v>
      </c>
      <c r="H18">
        <f>SUM(D18,E18,F18,G18)</f>
        <v>75</v>
      </c>
      <c r="K18" s="12" t="s">
        <v>130</v>
      </c>
      <c r="L18">
        <v>29</v>
      </c>
      <c r="M18">
        <v>10</v>
      </c>
      <c r="N18">
        <v>34</v>
      </c>
      <c r="O18">
        <v>2</v>
      </c>
      <c r="P18">
        <f>SUM(L18,M18,N18,O18)</f>
        <v>75</v>
      </c>
    </row>
    <row r="19" spans="2:16">
      <c r="C19" s="1" t="s">
        <v>44</v>
      </c>
      <c r="D19">
        <v>44</v>
      </c>
      <c r="E19">
        <v>12</v>
      </c>
      <c r="F19">
        <v>10</v>
      </c>
      <c r="G19">
        <v>9</v>
      </c>
      <c r="H19">
        <f>SUM(D19,E19,F19,G19)</f>
        <v>75</v>
      </c>
      <c r="K19" s="12" t="s">
        <v>130</v>
      </c>
      <c r="L19">
        <v>31</v>
      </c>
      <c r="M19">
        <v>5</v>
      </c>
      <c r="N19">
        <v>36</v>
      </c>
      <c r="O19">
        <v>3</v>
      </c>
      <c r="P19">
        <f>SUM(L19,M19,N19,O19)</f>
        <v>75</v>
      </c>
    </row>
    <row r="20" spans="2:16">
      <c r="C20" s="1" t="s">
        <v>2</v>
      </c>
      <c r="D20">
        <f>SUM(D18,D19)</f>
        <v>94</v>
      </c>
      <c r="E20">
        <f>SUM(E18,E19)</f>
        <v>21</v>
      </c>
      <c r="F20">
        <f>SUM(F18,F19)</f>
        <v>22</v>
      </c>
      <c r="G20">
        <f>SUM(G18,G19)</f>
        <v>13</v>
      </c>
      <c r="H20">
        <f>SUM(H18,H19)</f>
        <v>150</v>
      </c>
      <c r="K20" s="1" t="s">
        <v>2</v>
      </c>
      <c r="L20">
        <f>SUM(L18,L19)</f>
        <v>60</v>
      </c>
      <c r="M20">
        <f>SUM(M18,M19)</f>
        <v>15</v>
      </c>
      <c r="N20">
        <f>SUM(N18,N19)</f>
        <v>70</v>
      </c>
      <c r="O20">
        <f>SUM(O18,O19)</f>
        <v>5</v>
      </c>
      <c r="P20">
        <f>SUM(P18,P19)</f>
        <v>150</v>
      </c>
    </row>
    <row r="24" spans="2:16">
      <c r="C24" s="23" t="s">
        <v>139</v>
      </c>
    </row>
    <row r="27" spans="2:16">
      <c r="B27" s="23" t="s">
        <v>138</v>
      </c>
      <c r="C27" s="12" t="s">
        <v>48</v>
      </c>
      <c r="J27" s="23" t="s">
        <v>137</v>
      </c>
      <c r="K27" s="1" t="s">
        <v>132</v>
      </c>
    </row>
    <row r="28" spans="2:16">
      <c r="C28" s="16"/>
      <c r="D28" s="1" t="s">
        <v>123</v>
      </c>
      <c r="E28" s="1" t="s">
        <v>122</v>
      </c>
      <c r="K28" s="16"/>
      <c r="L28" s="1" t="s">
        <v>123</v>
      </c>
      <c r="M28" s="1" t="s">
        <v>122</v>
      </c>
    </row>
    <row r="29" spans="2:16">
      <c r="C29" s="1" t="s">
        <v>41</v>
      </c>
      <c r="D29" s="6">
        <v>112</v>
      </c>
      <c r="E29" s="6">
        <v>38</v>
      </c>
      <c r="K29" s="1" t="s">
        <v>41</v>
      </c>
      <c r="L29">
        <v>107</v>
      </c>
      <c r="M29">
        <v>43</v>
      </c>
    </row>
    <row r="30" spans="2:16">
      <c r="C30" s="12" t="s">
        <v>130</v>
      </c>
      <c r="D30" s="29">
        <v>58</v>
      </c>
      <c r="E30" s="29">
        <v>92</v>
      </c>
      <c r="K30" s="12" t="s">
        <v>130</v>
      </c>
      <c r="L30">
        <v>65</v>
      </c>
      <c r="M30">
        <v>85</v>
      </c>
    </row>
    <row r="31" spans="2:16">
      <c r="K31" s="16"/>
    </row>
    <row r="32" spans="2:16">
      <c r="C32" s="24" t="s">
        <v>23</v>
      </c>
      <c r="D32" s="13"/>
      <c r="K32" s="24" t="s">
        <v>23</v>
      </c>
      <c r="L32" s="13"/>
    </row>
    <row r="33" spans="3:12">
      <c r="C33" s="14" t="s">
        <v>20</v>
      </c>
      <c r="D33" s="13" t="s">
        <v>45</v>
      </c>
      <c r="K33" s="14" t="s">
        <v>20</v>
      </c>
      <c r="L33" s="13" t="s">
        <v>45</v>
      </c>
    </row>
    <row r="34" spans="3:12">
      <c r="C34" s="14" t="s">
        <v>14</v>
      </c>
      <c r="D34" s="13" t="s">
        <v>13</v>
      </c>
      <c r="K34" s="14" t="s">
        <v>14</v>
      </c>
      <c r="L34" s="13" t="s">
        <v>13</v>
      </c>
    </row>
    <row r="35" spans="3:12">
      <c r="C35" s="14" t="s">
        <v>12</v>
      </c>
      <c r="D35" s="13" t="s">
        <v>11</v>
      </c>
      <c r="K35" s="14" t="s">
        <v>12</v>
      </c>
      <c r="L35" s="13" t="s">
        <v>11</v>
      </c>
    </row>
    <row r="36" spans="3:12">
      <c r="C36" s="14" t="s">
        <v>10</v>
      </c>
      <c r="D36" s="13" t="s">
        <v>40</v>
      </c>
      <c r="K36" s="14" t="s">
        <v>10</v>
      </c>
      <c r="L36" s="13" t="s">
        <v>40</v>
      </c>
    </row>
    <row r="37" spans="3:12">
      <c r="C37" s="14" t="s">
        <v>8</v>
      </c>
      <c r="D37" s="13" t="s">
        <v>7</v>
      </c>
      <c r="K37" s="14" t="s">
        <v>8</v>
      </c>
      <c r="L37" s="13" t="s">
        <v>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="96" zoomScaleNormal="96" workbookViewId="0">
      <selection activeCell="G37" sqref="G37"/>
    </sheetView>
  </sheetViews>
  <sheetFormatPr defaultColWidth="8.77734375" defaultRowHeight="14.4"/>
  <cols>
    <col min="4" max="4" width="34.77734375" customWidth="1"/>
    <col min="5" max="5" width="17.44140625" customWidth="1"/>
    <col min="6" max="6" width="17" customWidth="1"/>
    <col min="9" max="9" width="28" customWidth="1"/>
    <col min="10" max="10" width="17.44140625" customWidth="1"/>
    <col min="11" max="11" width="17.109375" customWidth="1"/>
  </cols>
  <sheetData>
    <row r="1" spans="1:29">
      <c r="A1" s="23"/>
    </row>
    <row r="3" spans="1:29">
      <c r="C3" s="23" t="s">
        <v>136</v>
      </c>
    </row>
    <row r="6" spans="1:29" ht="59.55" customHeight="1">
      <c r="C6" s="57" t="s">
        <v>135</v>
      </c>
      <c r="D6" s="57"/>
      <c r="E6" s="57"/>
      <c r="F6" s="57"/>
      <c r="G6" s="57"/>
      <c r="H6" s="57"/>
      <c r="I6" s="57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</row>
    <row r="9" spans="1:29">
      <c r="D9" s="23" t="s">
        <v>134</v>
      </c>
    </row>
    <row r="11" spans="1:29">
      <c r="D11" s="12" t="s">
        <v>48</v>
      </c>
      <c r="I11" s="1" t="s">
        <v>132</v>
      </c>
    </row>
    <row r="12" spans="1:29">
      <c r="D12" s="16"/>
      <c r="E12" s="1" t="s">
        <v>123</v>
      </c>
      <c r="F12" s="1" t="s">
        <v>122</v>
      </c>
      <c r="I12" s="16"/>
      <c r="J12" s="1" t="s">
        <v>123</v>
      </c>
      <c r="K12" s="1" t="s">
        <v>122</v>
      </c>
    </row>
    <row r="13" spans="1:29">
      <c r="D13" s="1" t="s">
        <v>41</v>
      </c>
      <c r="E13">
        <v>74</v>
      </c>
      <c r="F13">
        <v>30</v>
      </c>
      <c r="I13" s="1" t="s">
        <v>41</v>
      </c>
      <c r="J13">
        <v>104</v>
      </c>
      <c r="K13">
        <v>23</v>
      </c>
    </row>
    <row r="14" spans="1:29">
      <c r="D14" s="12" t="s">
        <v>130</v>
      </c>
      <c r="E14">
        <v>129</v>
      </c>
      <c r="F14">
        <v>56</v>
      </c>
      <c r="I14" s="12" t="s">
        <v>130</v>
      </c>
      <c r="J14">
        <v>123</v>
      </c>
      <c r="K14">
        <v>40</v>
      </c>
    </row>
    <row r="16" spans="1:29">
      <c r="D16" s="1" t="s">
        <v>23</v>
      </c>
      <c r="I16" s="1" t="s">
        <v>23</v>
      </c>
    </row>
    <row r="17" spans="4:11">
      <c r="D17" s="16" t="s">
        <v>20</v>
      </c>
      <c r="E17" t="s">
        <v>45</v>
      </c>
      <c r="I17" s="16" t="s">
        <v>20</v>
      </c>
      <c r="J17" t="s">
        <v>45</v>
      </c>
    </row>
    <row r="18" spans="4:11">
      <c r="D18" s="16" t="s">
        <v>14</v>
      </c>
      <c r="E18">
        <v>0.89349999999999996</v>
      </c>
      <c r="I18" s="16" t="s">
        <v>14</v>
      </c>
      <c r="J18">
        <v>0.1996</v>
      </c>
    </row>
    <row r="19" spans="4:11">
      <c r="D19" s="16" t="s">
        <v>12</v>
      </c>
      <c r="E19" t="s">
        <v>27</v>
      </c>
      <c r="I19" s="16" t="s">
        <v>12</v>
      </c>
      <c r="J19" t="s">
        <v>27</v>
      </c>
    </row>
    <row r="20" spans="4:11">
      <c r="D20" s="16" t="s">
        <v>10</v>
      </c>
      <c r="E20" t="s">
        <v>40</v>
      </c>
      <c r="I20" s="16" t="s">
        <v>10</v>
      </c>
      <c r="J20" t="s">
        <v>40</v>
      </c>
    </row>
    <row r="21" spans="4:11">
      <c r="D21" s="16" t="s">
        <v>8</v>
      </c>
      <c r="E21" t="s">
        <v>26</v>
      </c>
      <c r="I21" s="16" t="s">
        <v>8</v>
      </c>
      <c r="J21" t="s">
        <v>26</v>
      </c>
    </row>
    <row r="22" spans="4:11">
      <c r="D22" s="16"/>
      <c r="I22" s="16"/>
    </row>
    <row r="23" spans="4:11">
      <c r="D23" s="16"/>
      <c r="I23" s="16"/>
    </row>
    <row r="24" spans="4:11">
      <c r="D24" s="16"/>
      <c r="I24" s="16"/>
    </row>
    <row r="25" spans="4:11">
      <c r="D25" s="23" t="s">
        <v>133</v>
      </c>
      <c r="I25" s="16"/>
    </row>
    <row r="26" spans="4:11">
      <c r="D26" s="16"/>
      <c r="I26" s="16"/>
    </row>
    <row r="27" spans="4:11">
      <c r="D27" s="12" t="s">
        <v>48</v>
      </c>
      <c r="I27" s="1" t="s">
        <v>132</v>
      </c>
    </row>
    <row r="28" spans="4:11">
      <c r="D28" s="16"/>
      <c r="E28" s="1" t="s">
        <v>123</v>
      </c>
      <c r="F28" s="1" t="s">
        <v>122</v>
      </c>
      <c r="G28" s="16"/>
      <c r="H28" s="16"/>
      <c r="I28" s="16"/>
      <c r="J28" s="1" t="s">
        <v>123</v>
      </c>
      <c r="K28" s="1" t="s">
        <v>122</v>
      </c>
    </row>
    <row r="29" spans="4:11">
      <c r="D29" s="1" t="s">
        <v>41</v>
      </c>
      <c r="E29" s="6">
        <v>112</v>
      </c>
      <c r="F29" s="6">
        <v>38</v>
      </c>
      <c r="G29" s="23"/>
      <c r="H29" s="23"/>
      <c r="I29" s="1" t="s">
        <v>41</v>
      </c>
      <c r="J29">
        <v>107</v>
      </c>
      <c r="K29">
        <v>43</v>
      </c>
    </row>
    <row r="30" spans="4:11">
      <c r="D30" s="12" t="s">
        <v>130</v>
      </c>
      <c r="E30" s="29">
        <v>58</v>
      </c>
      <c r="F30" s="29">
        <v>92</v>
      </c>
      <c r="G30" s="19"/>
      <c r="H30" s="19"/>
      <c r="I30" s="12" t="s">
        <v>130</v>
      </c>
      <c r="J30">
        <v>65</v>
      </c>
      <c r="K30">
        <v>85</v>
      </c>
    </row>
    <row r="31" spans="4:11">
      <c r="I31" s="16"/>
    </row>
    <row r="32" spans="4:11">
      <c r="D32" s="24" t="s">
        <v>23</v>
      </c>
      <c r="E32" s="13"/>
      <c r="I32" s="24" t="s">
        <v>23</v>
      </c>
      <c r="J32" s="13"/>
    </row>
    <row r="33" spans="4:10">
      <c r="D33" s="14" t="s">
        <v>20</v>
      </c>
      <c r="E33" s="13" t="s">
        <v>45</v>
      </c>
      <c r="I33" s="14" t="s">
        <v>20</v>
      </c>
      <c r="J33" s="13" t="s">
        <v>45</v>
      </c>
    </row>
    <row r="34" spans="4:10">
      <c r="D34" s="14" t="s">
        <v>14</v>
      </c>
      <c r="E34" s="13" t="s">
        <v>13</v>
      </c>
      <c r="I34" s="14" t="s">
        <v>14</v>
      </c>
      <c r="J34" s="13" t="s">
        <v>13</v>
      </c>
    </row>
    <row r="35" spans="4:10">
      <c r="D35" s="14" t="s">
        <v>12</v>
      </c>
      <c r="E35" s="13" t="s">
        <v>11</v>
      </c>
      <c r="I35" s="14" t="s">
        <v>12</v>
      </c>
      <c r="J35" s="13" t="s">
        <v>11</v>
      </c>
    </row>
    <row r="36" spans="4:10">
      <c r="D36" s="14" t="s">
        <v>10</v>
      </c>
      <c r="E36" s="13" t="s">
        <v>40</v>
      </c>
      <c r="I36" s="14" t="s">
        <v>10</v>
      </c>
      <c r="J36" s="13" t="s">
        <v>40</v>
      </c>
    </row>
    <row r="37" spans="4:10">
      <c r="D37" s="14" t="s">
        <v>8</v>
      </c>
      <c r="E37" s="13" t="s">
        <v>7</v>
      </c>
      <c r="I37" s="14" t="s">
        <v>8</v>
      </c>
      <c r="J37" s="13" t="s">
        <v>7</v>
      </c>
    </row>
  </sheetData>
  <mergeCells count="1">
    <mergeCell ref="C6:I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opLeftCell="I16" workbookViewId="0">
      <selection activeCell="S28" sqref="S28"/>
    </sheetView>
  </sheetViews>
  <sheetFormatPr defaultColWidth="8.77734375" defaultRowHeight="14.4"/>
  <cols>
    <col min="5" max="5" width="27.109375" customWidth="1"/>
    <col min="6" max="6" width="15" customWidth="1"/>
    <col min="7" max="7" width="32.77734375" customWidth="1"/>
    <col min="8" max="8" width="16.109375" customWidth="1"/>
    <col min="9" max="9" width="19.109375" customWidth="1"/>
    <col min="11" max="11" width="29.77734375" customWidth="1"/>
    <col min="12" max="12" width="15.77734375" customWidth="1"/>
    <col min="13" max="13" width="15.44140625" customWidth="1"/>
    <col min="17" max="17" width="32.77734375" customWidth="1"/>
    <col min="18" max="18" width="16.77734375" customWidth="1"/>
    <col min="19" max="19" width="19" customWidth="1"/>
  </cols>
  <sheetData>
    <row r="1" spans="1:22">
      <c r="A1" s="18"/>
    </row>
    <row r="3" spans="1:22">
      <c r="C3" s="18" t="s">
        <v>131</v>
      </c>
    </row>
    <row r="7" spans="1:22">
      <c r="C7" s="12" t="s">
        <v>105</v>
      </c>
      <c r="J7" s="12" t="s">
        <v>115</v>
      </c>
      <c r="Q7" s="12" t="s">
        <v>110</v>
      </c>
    </row>
    <row r="8" spans="1:22">
      <c r="D8" s="3" t="s">
        <v>39</v>
      </c>
      <c r="E8" s="3" t="s">
        <v>38</v>
      </c>
      <c r="F8" s="3" t="s">
        <v>37</v>
      </c>
      <c r="G8" s="3" t="s">
        <v>36</v>
      </c>
      <c r="H8" s="3" t="s">
        <v>93</v>
      </c>
      <c r="I8" s="3"/>
      <c r="J8" s="3"/>
      <c r="K8" s="3" t="s">
        <v>39</v>
      </c>
      <c r="L8" s="3" t="s">
        <v>38</v>
      </c>
      <c r="M8" s="3" t="s">
        <v>37</v>
      </c>
      <c r="N8" s="3" t="s">
        <v>36</v>
      </c>
      <c r="O8" s="3" t="s">
        <v>93</v>
      </c>
      <c r="P8" s="1"/>
      <c r="Q8" s="1"/>
      <c r="R8" s="3" t="s">
        <v>39</v>
      </c>
      <c r="S8" s="3" t="s">
        <v>38</v>
      </c>
      <c r="T8" s="3" t="s">
        <v>37</v>
      </c>
      <c r="U8" s="3" t="s">
        <v>36</v>
      </c>
      <c r="V8" s="3" t="s">
        <v>93</v>
      </c>
    </row>
    <row r="9" spans="1:22">
      <c r="C9" s="12" t="s">
        <v>130</v>
      </c>
      <c r="D9">
        <v>51</v>
      </c>
      <c r="E9">
        <v>11</v>
      </c>
      <c r="F9">
        <v>44</v>
      </c>
      <c r="G9">
        <v>10</v>
      </c>
      <c r="H9">
        <v>116</v>
      </c>
      <c r="J9" s="12" t="s">
        <v>130</v>
      </c>
      <c r="K9">
        <v>50</v>
      </c>
      <c r="L9">
        <v>8</v>
      </c>
      <c r="M9">
        <v>12</v>
      </c>
      <c r="N9">
        <v>46</v>
      </c>
      <c r="O9">
        <f>SUM(K9,L9,M9,N9)</f>
        <v>116</v>
      </c>
      <c r="Q9" s="12" t="s">
        <v>130</v>
      </c>
      <c r="R9">
        <v>23</v>
      </c>
      <c r="S9">
        <v>38</v>
      </c>
      <c r="T9">
        <v>14</v>
      </c>
      <c r="U9">
        <v>29</v>
      </c>
      <c r="V9">
        <v>104</v>
      </c>
    </row>
    <row r="10" spans="1:22">
      <c r="C10" s="12" t="s">
        <v>130</v>
      </c>
      <c r="D10">
        <v>53</v>
      </c>
      <c r="E10">
        <v>8</v>
      </c>
      <c r="F10">
        <v>45</v>
      </c>
      <c r="G10">
        <v>11</v>
      </c>
      <c r="H10">
        <f>SUM(D10,E10,F10,G10)</f>
        <v>117</v>
      </c>
      <c r="J10" s="12" t="s">
        <v>130</v>
      </c>
      <c r="K10">
        <v>47</v>
      </c>
      <c r="L10">
        <v>10</v>
      </c>
      <c r="M10">
        <v>11</v>
      </c>
      <c r="N10">
        <v>48</v>
      </c>
      <c r="O10">
        <f>SUM(K10,L10,M10,N10)</f>
        <v>116</v>
      </c>
      <c r="Q10" s="12" t="s">
        <v>130</v>
      </c>
      <c r="R10">
        <v>19</v>
      </c>
      <c r="S10">
        <v>41</v>
      </c>
      <c r="T10">
        <v>12</v>
      </c>
      <c r="U10">
        <v>32</v>
      </c>
      <c r="V10">
        <v>104</v>
      </c>
    </row>
    <row r="11" spans="1:22">
      <c r="C11" s="1" t="s">
        <v>2</v>
      </c>
      <c r="D11">
        <f>SUM(D9:D10)</f>
        <v>104</v>
      </c>
      <c r="E11">
        <f>SUM(E9:E10)</f>
        <v>19</v>
      </c>
      <c r="F11">
        <f>SUM(F9:F10)</f>
        <v>89</v>
      </c>
      <c r="G11">
        <f>SUM(G9:G10)</f>
        <v>21</v>
      </c>
      <c r="H11">
        <f>SUM(H9:H10)</f>
        <v>233</v>
      </c>
      <c r="J11" s="18" t="s">
        <v>2</v>
      </c>
      <c r="K11">
        <f>SUM(K9:K10)</f>
        <v>97</v>
      </c>
      <c r="L11">
        <f>SUM(L9:L10)</f>
        <v>18</v>
      </c>
      <c r="M11">
        <f>SUM(M9:M10)</f>
        <v>23</v>
      </c>
      <c r="N11">
        <f>SUM(N9:N10)</f>
        <v>94</v>
      </c>
      <c r="O11">
        <f>SUM(O9:O10)</f>
        <v>232</v>
      </c>
      <c r="Q11" s="18" t="s">
        <v>2</v>
      </c>
      <c r="R11">
        <f>SUM(R9:R10)</f>
        <v>42</v>
      </c>
      <c r="S11">
        <f>SUM(S9:S10)</f>
        <v>79</v>
      </c>
      <c r="T11">
        <f>SUM(T9:T10)</f>
        <v>26</v>
      </c>
      <c r="U11">
        <f>SUM(U9:U10)</f>
        <v>61</v>
      </c>
      <c r="V11">
        <f>SUM(V9:V10)</f>
        <v>208</v>
      </c>
    </row>
    <row r="14" spans="1:22">
      <c r="C14" s="8" t="s">
        <v>129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</row>
    <row r="18" spans="5:20">
      <c r="E18" s="28" t="s">
        <v>128</v>
      </c>
      <c r="F18" s="20"/>
      <c r="G18" s="20"/>
      <c r="H18" s="20"/>
      <c r="I18" s="20"/>
      <c r="J18" s="20"/>
      <c r="K18" s="28" t="s">
        <v>127</v>
      </c>
      <c r="L18" s="20"/>
      <c r="M18" s="20"/>
      <c r="N18" s="20"/>
      <c r="O18" s="20"/>
      <c r="P18" s="20"/>
      <c r="Q18" s="28" t="s">
        <v>126</v>
      </c>
    </row>
    <row r="19" spans="5:20">
      <c r="F19" s="1" t="s">
        <v>123</v>
      </c>
      <c r="G19" s="1" t="s">
        <v>122</v>
      </c>
      <c r="H19" s="1"/>
      <c r="I19" s="1"/>
      <c r="J19" s="1"/>
      <c r="K19" s="1"/>
      <c r="L19" s="1" t="s">
        <v>123</v>
      </c>
      <c r="M19" s="1" t="s">
        <v>122</v>
      </c>
      <c r="N19" s="1"/>
      <c r="O19" s="1"/>
      <c r="P19" s="1"/>
      <c r="Q19" s="1"/>
      <c r="R19" s="1" t="s">
        <v>123</v>
      </c>
      <c r="S19" s="1" t="s">
        <v>122</v>
      </c>
      <c r="T19" s="1"/>
    </row>
    <row r="20" spans="5:20">
      <c r="E20" s="12" t="s">
        <v>73</v>
      </c>
      <c r="F20">
        <f>SUM(K11,N11)</f>
        <v>191</v>
      </c>
      <c r="G20">
        <f>SUM(L11,M11)</f>
        <v>41</v>
      </c>
      <c r="K20" s="12" t="s">
        <v>73</v>
      </c>
      <c r="L20">
        <f>SUM(K11,N11)</f>
        <v>191</v>
      </c>
      <c r="M20">
        <f>SUM(L11,M11)</f>
        <v>41</v>
      </c>
      <c r="Q20" s="12" t="s">
        <v>72</v>
      </c>
      <c r="R20">
        <f>SUM(D11,G11)</f>
        <v>125</v>
      </c>
      <c r="S20">
        <f>SUM(E11,F11)</f>
        <v>108</v>
      </c>
    </row>
    <row r="21" spans="5:20">
      <c r="E21" s="12" t="s">
        <v>121</v>
      </c>
      <c r="F21">
        <f>SUM(R11,U11)</f>
        <v>103</v>
      </c>
      <c r="G21">
        <f>SUM(S11,T11)</f>
        <v>105</v>
      </c>
      <c r="K21" s="12" t="s">
        <v>72</v>
      </c>
      <c r="L21">
        <f>SUM(D11,G11)</f>
        <v>125</v>
      </c>
      <c r="M21">
        <f>SUM(E11,F11)</f>
        <v>108</v>
      </c>
      <c r="Q21" s="12" t="s">
        <v>121</v>
      </c>
      <c r="R21">
        <f>SUM(R11,U11)</f>
        <v>103</v>
      </c>
      <c r="S21">
        <f>SUM(S11,T11)</f>
        <v>105</v>
      </c>
    </row>
    <row r="24" spans="5:20">
      <c r="E24" s="15" t="s">
        <v>23</v>
      </c>
      <c r="F24" s="13"/>
    </row>
    <row r="25" spans="5:20">
      <c r="E25" s="14" t="s">
        <v>20</v>
      </c>
      <c r="F25" s="13" t="s">
        <v>45</v>
      </c>
      <c r="K25" s="15" t="s">
        <v>23</v>
      </c>
      <c r="L25" s="13"/>
      <c r="Q25" s="15" t="s">
        <v>23</v>
      </c>
      <c r="R25" s="13"/>
    </row>
    <row r="26" spans="5:20">
      <c r="E26" s="14" t="s">
        <v>14</v>
      </c>
      <c r="F26" s="13" t="s">
        <v>13</v>
      </c>
      <c r="K26" s="14" t="s">
        <v>20</v>
      </c>
      <c r="L26" s="13" t="s">
        <v>45</v>
      </c>
      <c r="Q26" s="14" t="s">
        <v>20</v>
      </c>
      <c r="R26" s="13" t="s">
        <v>45</v>
      </c>
    </row>
    <row r="27" spans="5:20">
      <c r="E27" s="14" t="s">
        <v>12</v>
      </c>
      <c r="F27" s="13" t="s">
        <v>11</v>
      </c>
      <c r="K27" s="14" t="s">
        <v>14</v>
      </c>
      <c r="L27" s="13" t="s">
        <v>13</v>
      </c>
      <c r="Q27" s="14" t="s">
        <v>14</v>
      </c>
      <c r="R27" s="14">
        <v>0.39219999999999999</v>
      </c>
    </row>
    <row r="28" spans="5:20">
      <c r="E28" s="14" t="s">
        <v>10</v>
      </c>
      <c r="F28" s="13" t="s">
        <v>40</v>
      </c>
      <c r="K28" s="14" t="s">
        <v>12</v>
      </c>
      <c r="L28" s="13" t="s">
        <v>11</v>
      </c>
      <c r="Q28" s="14" t="s">
        <v>12</v>
      </c>
      <c r="R28" s="13" t="s">
        <v>27</v>
      </c>
    </row>
    <row r="29" spans="5:20">
      <c r="E29" s="14" t="s">
        <v>8</v>
      </c>
      <c r="F29" s="13" t="s">
        <v>7</v>
      </c>
      <c r="K29" s="14" t="s">
        <v>10</v>
      </c>
      <c r="L29" s="13" t="s">
        <v>40</v>
      </c>
      <c r="Q29" s="14" t="s">
        <v>10</v>
      </c>
      <c r="R29" s="13" t="s">
        <v>40</v>
      </c>
    </row>
    <row r="30" spans="5:20">
      <c r="K30" s="14" t="s">
        <v>8</v>
      </c>
      <c r="L30" s="13" t="s">
        <v>7</v>
      </c>
      <c r="Q30" s="14" t="s">
        <v>8</v>
      </c>
      <c r="R30" s="13" t="s">
        <v>26</v>
      </c>
    </row>
    <row r="33" spans="6:9">
      <c r="F33" s="7"/>
    </row>
    <row r="34" spans="6:9">
      <c r="F34" s="1" t="s">
        <v>125</v>
      </c>
    </row>
    <row r="36" spans="6:9">
      <c r="G36" s="1" t="s">
        <v>124</v>
      </c>
    </row>
    <row r="37" spans="6:9">
      <c r="H37" s="1" t="s">
        <v>123</v>
      </c>
      <c r="I37" s="1" t="s">
        <v>122</v>
      </c>
    </row>
    <row r="38" spans="6:9">
      <c r="G38" s="12" t="s">
        <v>73</v>
      </c>
      <c r="H38">
        <v>191</v>
      </c>
      <c r="I38">
        <v>41</v>
      </c>
    </row>
    <row r="39" spans="6:9">
      <c r="G39" s="12" t="s">
        <v>121</v>
      </c>
      <c r="H39">
        <v>103</v>
      </c>
      <c r="I39">
        <v>105</v>
      </c>
    </row>
    <row r="40" spans="6:9">
      <c r="G40" s="12" t="s">
        <v>72</v>
      </c>
      <c r="H40">
        <v>125</v>
      </c>
      <c r="I40">
        <v>108</v>
      </c>
    </row>
    <row r="43" spans="6:9">
      <c r="G43" s="1" t="s">
        <v>23</v>
      </c>
    </row>
    <row r="44" spans="6:9">
      <c r="G44" t="s">
        <v>20</v>
      </c>
      <c r="H44" t="s">
        <v>19</v>
      </c>
    </row>
    <row r="45" spans="6:9">
      <c r="G45" t="s">
        <v>17</v>
      </c>
      <c r="H45" t="s">
        <v>120</v>
      </c>
    </row>
    <row r="46" spans="6:9">
      <c r="G46" t="s">
        <v>14</v>
      </c>
      <c r="H46" t="s">
        <v>13</v>
      </c>
    </row>
    <row r="47" spans="6:9">
      <c r="G47" t="s">
        <v>12</v>
      </c>
      <c r="H47" t="s">
        <v>11</v>
      </c>
    </row>
    <row r="48" spans="6:9">
      <c r="G48" t="s">
        <v>10</v>
      </c>
      <c r="H48" t="s">
        <v>9</v>
      </c>
    </row>
    <row r="49" spans="7:8">
      <c r="G49" t="s">
        <v>8</v>
      </c>
      <c r="H49" t="s">
        <v>7</v>
      </c>
    </row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Q47"/>
  <sheetViews>
    <sheetView topLeftCell="A46" zoomScale="91" zoomScaleNormal="91" workbookViewId="0">
      <selection activeCell="C10" sqref="C10"/>
    </sheetView>
  </sheetViews>
  <sheetFormatPr defaultColWidth="8.77734375" defaultRowHeight="14.4"/>
  <cols>
    <col min="3" max="3" width="26.109375" customWidth="1"/>
    <col min="5" max="5" width="30.109375" customWidth="1"/>
    <col min="6" max="6" width="32.6640625" customWidth="1"/>
    <col min="7" max="7" width="16.109375" customWidth="1"/>
    <col min="8" max="8" width="15" customWidth="1"/>
  </cols>
  <sheetData>
    <row r="1" spans="3:17">
      <c r="C1" t="s">
        <v>119</v>
      </c>
    </row>
    <row r="2" spans="3:17">
      <c r="C2" s="18" t="s">
        <v>118</v>
      </c>
    </row>
    <row r="3" spans="3:17" ht="33" customHeight="1">
      <c r="E3" s="54" t="s">
        <v>117</v>
      </c>
      <c r="F3" s="54"/>
      <c r="G3" s="54"/>
      <c r="H3" s="54"/>
      <c r="I3" s="54"/>
      <c r="J3" s="27"/>
      <c r="K3" s="27"/>
      <c r="L3" s="27"/>
      <c r="M3" s="27"/>
      <c r="N3" s="26"/>
      <c r="O3" s="26"/>
      <c r="P3" s="26"/>
      <c r="Q3" s="26"/>
    </row>
    <row r="6" spans="3:17">
      <c r="G6" s="1" t="s">
        <v>39</v>
      </c>
      <c r="H6" s="1" t="s">
        <v>38</v>
      </c>
      <c r="I6" s="1" t="s">
        <v>37</v>
      </c>
      <c r="J6" s="1" t="s">
        <v>36</v>
      </c>
    </row>
    <row r="7" spans="3:17">
      <c r="F7" s="12" t="s">
        <v>116</v>
      </c>
      <c r="G7">
        <v>73</v>
      </c>
      <c r="H7">
        <v>21</v>
      </c>
      <c r="I7">
        <v>19</v>
      </c>
      <c r="J7">
        <v>50</v>
      </c>
    </row>
    <row r="8" spans="3:17">
      <c r="F8" s="12" t="s">
        <v>115</v>
      </c>
      <c r="G8">
        <v>97</v>
      </c>
      <c r="H8">
        <v>18</v>
      </c>
      <c r="I8">
        <v>23</v>
      </c>
      <c r="J8">
        <v>94</v>
      </c>
    </row>
    <row r="10" spans="3:17">
      <c r="F10" s="24" t="s">
        <v>23</v>
      </c>
      <c r="G10" s="13"/>
    </row>
    <row r="11" spans="3:17">
      <c r="F11" s="14" t="s">
        <v>20</v>
      </c>
      <c r="G11" s="13" t="s">
        <v>19</v>
      </c>
    </row>
    <row r="12" spans="3:17">
      <c r="F12" s="14" t="s">
        <v>17</v>
      </c>
      <c r="G12" s="13" t="s">
        <v>114</v>
      </c>
    </row>
    <row r="13" spans="3:17">
      <c r="F13" s="14" t="s">
        <v>14</v>
      </c>
      <c r="G13" s="14">
        <v>0.13500000000000001</v>
      </c>
    </row>
    <row r="14" spans="3:17">
      <c r="F14" s="14" t="s">
        <v>12</v>
      </c>
      <c r="G14" s="13" t="s">
        <v>27</v>
      </c>
    </row>
    <row r="15" spans="3:17">
      <c r="F15" s="14" t="s">
        <v>10</v>
      </c>
      <c r="G15" s="13" t="s">
        <v>9</v>
      </c>
    </row>
    <row r="16" spans="3:17">
      <c r="F16" s="14" t="s">
        <v>8</v>
      </c>
      <c r="G16" s="13" t="s">
        <v>26</v>
      </c>
    </row>
    <row r="18" spans="3:10">
      <c r="C18" s="19" t="s">
        <v>113</v>
      </c>
    </row>
    <row r="20" spans="3:10" ht="30" customHeight="1">
      <c r="E20" s="54" t="s">
        <v>112</v>
      </c>
      <c r="F20" s="54"/>
      <c r="G20" s="54"/>
      <c r="H20" s="54"/>
      <c r="I20" s="54"/>
    </row>
    <row r="22" spans="3:10">
      <c r="G22" s="1" t="s">
        <v>39</v>
      </c>
      <c r="H22" s="1" t="s">
        <v>38</v>
      </c>
      <c r="I22" s="1" t="s">
        <v>37</v>
      </c>
      <c r="J22" s="1" t="s">
        <v>36</v>
      </c>
    </row>
    <row r="23" spans="3:10">
      <c r="F23" s="12" t="s">
        <v>111</v>
      </c>
      <c r="G23">
        <v>33</v>
      </c>
      <c r="H23">
        <v>46</v>
      </c>
      <c r="I23">
        <v>14</v>
      </c>
      <c r="J23">
        <v>60</v>
      </c>
    </row>
    <row r="24" spans="3:10">
      <c r="F24" s="12" t="s">
        <v>110</v>
      </c>
      <c r="G24">
        <v>42</v>
      </c>
      <c r="H24">
        <v>79</v>
      </c>
      <c r="I24">
        <v>26</v>
      </c>
      <c r="J24">
        <v>61</v>
      </c>
    </row>
    <row r="26" spans="3:10">
      <c r="F26" s="1"/>
    </row>
    <row r="27" spans="3:10">
      <c r="F27" t="s">
        <v>23</v>
      </c>
    </row>
    <row r="28" spans="3:10">
      <c r="F28" t="s">
        <v>20</v>
      </c>
      <c r="G28" s="25" t="s">
        <v>19</v>
      </c>
    </row>
    <row r="29" spans="3:10">
      <c r="F29" t="s">
        <v>17</v>
      </c>
      <c r="G29" t="s">
        <v>109</v>
      </c>
    </row>
    <row r="30" spans="3:10">
      <c r="F30" t="s">
        <v>14</v>
      </c>
      <c r="G30" s="25">
        <v>0.1618</v>
      </c>
    </row>
    <row r="31" spans="3:10">
      <c r="F31" t="s">
        <v>12</v>
      </c>
      <c r="G31" t="s">
        <v>27</v>
      </c>
    </row>
    <row r="32" spans="3:10">
      <c r="F32" t="s">
        <v>10</v>
      </c>
      <c r="G32" t="s">
        <v>9</v>
      </c>
    </row>
    <row r="33" spans="3:10">
      <c r="F33" t="s">
        <v>8</v>
      </c>
      <c r="G33" t="s">
        <v>26</v>
      </c>
    </row>
    <row r="34" spans="3:10">
      <c r="C34" s="19" t="s">
        <v>108</v>
      </c>
    </row>
    <row r="35" spans="3:10" ht="35.549999999999997" customHeight="1">
      <c r="E35" s="54" t="s">
        <v>107</v>
      </c>
      <c r="F35" s="54"/>
      <c r="G35" s="54"/>
      <c r="H35" s="54"/>
      <c r="I35" s="54"/>
    </row>
    <row r="37" spans="3:10">
      <c r="G37" s="1" t="s">
        <v>39</v>
      </c>
      <c r="H37" s="1" t="s">
        <v>38</v>
      </c>
      <c r="I37" s="1" t="s">
        <v>37</v>
      </c>
      <c r="J37" s="1" t="s">
        <v>36</v>
      </c>
    </row>
    <row r="38" spans="3:10">
      <c r="F38" s="12" t="s">
        <v>106</v>
      </c>
      <c r="G38">
        <v>60</v>
      </c>
      <c r="H38">
        <v>15</v>
      </c>
      <c r="I38">
        <v>70</v>
      </c>
      <c r="J38">
        <v>5</v>
      </c>
    </row>
    <row r="39" spans="3:10">
      <c r="F39" s="12" t="s">
        <v>105</v>
      </c>
      <c r="G39">
        <v>104</v>
      </c>
      <c r="H39">
        <v>19</v>
      </c>
      <c r="I39">
        <v>89</v>
      </c>
      <c r="J39">
        <v>21</v>
      </c>
    </row>
    <row r="41" spans="3:10">
      <c r="F41" s="24" t="s">
        <v>23</v>
      </c>
      <c r="G41" s="13"/>
    </row>
    <row r="42" spans="3:10">
      <c r="F42" s="14" t="s">
        <v>20</v>
      </c>
      <c r="G42" s="13" t="s">
        <v>19</v>
      </c>
    </row>
    <row r="43" spans="3:10">
      <c r="F43" s="14" t="s">
        <v>17</v>
      </c>
      <c r="G43" s="14" t="s">
        <v>104</v>
      </c>
    </row>
    <row r="44" spans="3:10">
      <c r="F44" s="14" t="s">
        <v>14</v>
      </c>
      <c r="G44" s="14">
        <v>8.14E-2</v>
      </c>
    </row>
    <row r="45" spans="3:10">
      <c r="F45" s="14" t="s">
        <v>12</v>
      </c>
      <c r="G45" s="13" t="s">
        <v>27</v>
      </c>
    </row>
    <row r="46" spans="3:10">
      <c r="F46" s="14" t="s">
        <v>10</v>
      </c>
      <c r="G46" s="13" t="s">
        <v>9</v>
      </c>
    </row>
    <row r="47" spans="3:10">
      <c r="F47" t="s">
        <v>8</v>
      </c>
      <c r="G47" t="s">
        <v>26</v>
      </c>
    </row>
  </sheetData>
  <mergeCells count="3">
    <mergeCell ref="E3:I3"/>
    <mergeCell ref="E20:I20"/>
    <mergeCell ref="E35:I3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5"/>
  <sheetViews>
    <sheetView topLeftCell="A7" workbookViewId="0">
      <selection activeCell="O34" sqref="O34"/>
    </sheetView>
  </sheetViews>
  <sheetFormatPr defaultColWidth="11.44140625" defaultRowHeight="14.4"/>
  <sheetData>
    <row r="2" spans="2:13">
      <c r="B2" s="18" t="s">
        <v>103</v>
      </c>
      <c r="C2" s="18"/>
    </row>
    <row r="4" spans="2:13">
      <c r="C4" s="1" t="s">
        <v>54</v>
      </c>
    </row>
    <row r="5" spans="2:13">
      <c r="C5" s="16"/>
      <c r="E5" s="1" t="s">
        <v>102</v>
      </c>
      <c r="F5" s="1" t="s">
        <v>101</v>
      </c>
      <c r="G5" s="1" t="s">
        <v>2</v>
      </c>
      <c r="K5" s="1" t="s">
        <v>102</v>
      </c>
      <c r="L5" s="1" t="s">
        <v>101</v>
      </c>
      <c r="M5" s="1" t="s">
        <v>2</v>
      </c>
    </row>
    <row r="6" spans="2:13">
      <c r="C6" s="16"/>
      <c r="D6" s="1" t="s">
        <v>100</v>
      </c>
      <c r="E6">
        <v>71</v>
      </c>
      <c r="F6">
        <v>4</v>
      </c>
      <c r="G6">
        <v>75</v>
      </c>
      <c r="J6" s="1" t="s">
        <v>99</v>
      </c>
      <c r="K6">
        <v>11</v>
      </c>
      <c r="L6">
        <v>64</v>
      </c>
      <c r="M6">
        <f>SUM(K6,L6)</f>
        <v>75</v>
      </c>
    </row>
    <row r="7" spans="2:13">
      <c r="C7" s="16"/>
      <c r="D7" s="1"/>
      <c r="E7">
        <v>74</v>
      </c>
      <c r="F7">
        <v>1</v>
      </c>
      <c r="G7">
        <v>75</v>
      </c>
      <c r="K7">
        <v>16</v>
      </c>
      <c r="L7">
        <v>59</v>
      </c>
      <c r="M7">
        <f>SUM(K7,L7)</f>
        <v>75</v>
      </c>
    </row>
    <row r="8" spans="2:13">
      <c r="C8" s="16"/>
      <c r="D8" s="1" t="s">
        <v>2</v>
      </c>
      <c r="E8">
        <f>SUM(E6:E7)</f>
        <v>145</v>
      </c>
      <c r="F8">
        <f>SUM(F6:F7)</f>
        <v>5</v>
      </c>
      <c r="G8">
        <f>SUM(G6:G7)</f>
        <v>150</v>
      </c>
      <c r="J8" s="1" t="s">
        <v>2</v>
      </c>
      <c r="K8">
        <f>SUM(K6:K7)</f>
        <v>27</v>
      </c>
      <c r="L8">
        <f>SUM(L6:L7)</f>
        <v>123</v>
      </c>
      <c r="M8">
        <f>SUM(K8,L8)</f>
        <v>150</v>
      </c>
    </row>
    <row r="9" spans="2:13">
      <c r="C9" s="16"/>
    </row>
    <row r="10" spans="2:13">
      <c r="C10" s="1" t="s">
        <v>62</v>
      </c>
    </row>
    <row r="12" spans="2:13">
      <c r="E12" s="1" t="s">
        <v>102</v>
      </c>
      <c r="F12" s="1" t="s">
        <v>101</v>
      </c>
      <c r="G12" s="1" t="s">
        <v>2</v>
      </c>
      <c r="H12" s="1"/>
      <c r="I12" s="1"/>
      <c r="J12" s="1"/>
      <c r="K12" s="1" t="s">
        <v>102</v>
      </c>
      <c r="L12" s="1" t="s">
        <v>101</v>
      </c>
      <c r="M12" s="1" t="s">
        <v>2</v>
      </c>
    </row>
    <row r="13" spans="2:13">
      <c r="D13" s="1" t="s">
        <v>100</v>
      </c>
      <c r="E13">
        <v>61</v>
      </c>
      <c r="F13">
        <v>6</v>
      </c>
      <c r="G13">
        <f>SUM(E13,F13)</f>
        <v>67</v>
      </c>
      <c r="J13" s="1" t="s">
        <v>99</v>
      </c>
      <c r="K13">
        <v>38</v>
      </c>
      <c r="L13">
        <v>44</v>
      </c>
      <c r="M13">
        <f>SUM(K13,L13)</f>
        <v>82</v>
      </c>
    </row>
    <row r="14" spans="2:13">
      <c r="E14">
        <v>47</v>
      </c>
      <c r="F14">
        <v>7</v>
      </c>
      <c r="G14">
        <f>SUM(E14,F14)</f>
        <v>54</v>
      </c>
      <c r="J14" s="1"/>
      <c r="K14">
        <v>29</v>
      </c>
      <c r="L14">
        <v>34</v>
      </c>
      <c r="M14">
        <f>SUM(K14,L14)</f>
        <v>63</v>
      </c>
    </row>
    <row r="15" spans="2:13">
      <c r="D15" s="1" t="s">
        <v>2</v>
      </c>
      <c r="E15">
        <f>SUM(E13,E14)</f>
        <v>108</v>
      </c>
      <c r="F15">
        <f>SUM(F13,F14)</f>
        <v>13</v>
      </c>
      <c r="G15">
        <f>SUM(G13,G14)</f>
        <v>121</v>
      </c>
      <c r="J15" s="1" t="s">
        <v>2</v>
      </c>
      <c r="K15">
        <f>SUM(K13,K14)</f>
        <v>67</v>
      </c>
      <c r="L15">
        <f>SUM(L13,L14)</f>
        <v>78</v>
      </c>
      <c r="M15">
        <f>SUM(M13,M14)</f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Fig.1</vt:lpstr>
      <vt:lpstr>Fig.2</vt:lpstr>
      <vt:lpstr>Fig.1 vs  Fig. 2+Fig.S3 </vt:lpstr>
      <vt:lpstr>Fig. 3</vt:lpstr>
      <vt:lpstr>Fig. 2A vs Fig. 3</vt:lpstr>
      <vt:lpstr>Fig.4</vt:lpstr>
      <vt:lpstr>Fig.5</vt:lpstr>
      <vt:lpstr>Fig.6</vt:lpstr>
      <vt:lpstr>Fig. 7</vt:lpstr>
      <vt:lpstr>Fig. 8</vt:lpstr>
      <vt:lpstr>Fig. S2</vt:lpstr>
      <vt:lpstr>Fig. S3</vt:lpstr>
      <vt:lpstr>Fig. S4</vt:lpstr>
      <vt:lpstr>S4 comparision</vt:lpstr>
      <vt:lpstr>Fig. S5</vt:lpstr>
      <vt:lpstr>Fig. S6</vt:lpstr>
      <vt:lpstr>Fig. 4 vs Fig. S6</vt:lpstr>
      <vt:lpstr>Fig. S7</vt:lpstr>
      <vt:lpstr>Fig. 4 vs Fig. S7</vt:lpstr>
      <vt:lpstr>Fig. S8</vt:lpstr>
      <vt:lpstr>Fig. 4-S6-S7 vs Fig. S8</vt:lpstr>
      <vt:lpstr>Fig.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2021-04-10T17:06:56Z</dcterms:created>
  <dcterms:modified xsi:type="dcterms:W3CDTF">2021-06-06T15:19:08Z</dcterms:modified>
</cp:coreProperties>
</file>